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. class. 38" sheetId="8" r:id="rId8"/>
    <sheet name="Classificacions" sheetId="9" r:id="rId9"/>
    <sheet name="Gr. Class. 42" sheetId="10" state="hidden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<sst xmlns="http://schemas.openxmlformats.org/spreadsheetml/2006/main" count="1182" uniqueCount="149">
  <si>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</si>
  <si>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</si>
  <si>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</si>
  <si>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</si>
  <si>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</si>
  <si>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</si>
  <si>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</si>
  <si>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</si>
  <si>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</si>
  <si>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</si>
  <si>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</si>
  <si>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</si>
  <si>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</si>
  <si>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</si>
  <si>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</si>
  <si>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</si>
  <si>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</si>
  <si>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</si>
  <si>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</si>
  <si>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</si>
  <si>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</si>
  <si>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</si>
  <si>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</si>
  <si>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</si>
  <si>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</si>
  <si>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</si>
  <si>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</si>
  <si>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</si>
  <si>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</si>
  <si>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</si>
  <si>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</si>
  <si>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</si>
  <si>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</si>
  <si>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</si>
  <si>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</si>
  <si>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</si>
  <si>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</si>
  <si>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</si>
  <si>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</si>
  <si>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</si>
  <si>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</si>
  <si>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</si>
  <si>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</si>
  <si>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</si>
  <si>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</si>
  <si>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</si>
  <si>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</si>
  <si>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</si>
  <si>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</si>
  <si>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</si>
  <si>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</si>
  <si>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</si>
  <si>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</si>
  <si>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</si>
  <si>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Porter</t>
  </si>
  <si>
    <t>No convocat per</t>
  </si>
  <si>
    <t>Catarroja</t>
  </si>
  <si>
    <t>GROGUES</t>
  </si>
  <si>
    <t xml:space="preserve"> DOBLE GROGA</t>
  </si>
  <si>
    <t>ROJA DIRECTA</t>
  </si>
  <si>
    <t>Cullera</t>
  </si>
  <si>
    <t>Requena</t>
  </si>
  <si>
    <t>Picassent</t>
  </si>
  <si>
    <t>Buñol</t>
  </si>
  <si>
    <t>Silla</t>
  </si>
  <si>
    <t>Mislata</t>
  </si>
  <si>
    <t>Carcaixent</t>
  </si>
  <si>
    <t>Tavernes</t>
  </si>
  <si>
    <t>Alfarp</t>
  </si>
  <si>
    <t>Cheste</t>
  </si>
  <si>
    <t>L'Alcúdia</t>
  </si>
  <si>
    <t>Paiporta</t>
  </si>
  <si>
    <t>3i</t>
  </si>
  <si>
    <t>DIESTRO</t>
  </si>
  <si>
    <t>DOMÍNGUEZ</t>
  </si>
  <si>
    <t>FERRAN</t>
  </si>
  <si>
    <t>MORENO</t>
  </si>
  <si>
    <t>JORDI</t>
  </si>
  <si>
    <t>MEJI</t>
  </si>
  <si>
    <t>PERIS</t>
  </si>
  <si>
    <t>SERGI</t>
  </si>
  <si>
    <t>ÓSCAR</t>
  </si>
  <si>
    <t>RAÚL</t>
  </si>
  <si>
    <t>Torre Llevant</t>
  </si>
  <si>
    <t>1-0</t>
  </si>
  <si>
    <t>0-0</t>
  </si>
  <si>
    <t>1-1</t>
  </si>
  <si>
    <t>3-1</t>
  </si>
  <si>
    <t>2-1</t>
  </si>
  <si>
    <t>2-0</t>
  </si>
  <si>
    <t>0-1</t>
  </si>
  <si>
    <t>4-1</t>
  </si>
  <si>
    <t>1-2</t>
  </si>
  <si>
    <t>3-0</t>
  </si>
  <si>
    <t>0-3</t>
  </si>
  <si>
    <t>GOLES</t>
  </si>
  <si>
    <t>ALIAGA</t>
  </si>
  <si>
    <t>MARTELLANO</t>
  </si>
  <si>
    <t>GÓMEZ II</t>
  </si>
  <si>
    <t>JUANJO</t>
  </si>
  <si>
    <t>J. MASCARELL</t>
  </si>
  <si>
    <t>R. MASCARELL</t>
  </si>
  <si>
    <t>SOLVES</t>
  </si>
  <si>
    <t>GONZALO</t>
  </si>
  <si>
    <t>JÁVEGA</t>
  </si>
  <si>
    <t>ALBERTO</t>
  </si>
  <si>
    <t>SORIANO</t>
  </si>
  <si>
    <t>BALTA</t>
  </si>
  <si>
    <t>QUIQUE</t>
  </si>
  <si>
    <t>CERVERÓ</t>
  </si>
  <si>
    <t>Torrent</t>
  </si>
  <si>
    <t>B. La Llum</t>
  </si>
  <si>
    <t>Chiva</t>
  </si>
  <si>
    <t>Alberic</t>
  </si>
  <si>
    <t>Pobla Llarga</t>
  </si>
  <si>
    <t>Betxí</t>
  </si>
  <si>
    <t>Santa Pola</t>
  </si>
  <si>
    <t>3-2</t>
  </si>
  <si>
    <t>1-3</t>
  </si>
  <si>
    <t>7-1</t>
  </si>
  <si>
    <t>GÓMEZ I</t>
  </si>
  <si>
    <t>R</t>
  </si>
  <si>
    <t>S</t>
  </si>
  <si>
    <t>Lat. Dret</t>
  </si>
  <si>
    <t>Central</t>
  </si>
  <si>
    <t>Lat. Esq.</t>
  </si>
  <si>
    <t>Mig def.</t>
  </si>
  <si>
    <t xml:space="preserve">Mig of. </t>
  </si>
  <si>
    <t>Mig org</t>
  </si>
  <si>
    <t>Interior</t>
  </si>
  <si>
    <t>Int. Esq.</t>
  </si>
  <si>
    <t>Davanter</t>
  </si>
  <si>
    <t>Mitjapunta</t>
  </si>
  <si>
    <t>T</t>
  </si>
  <si>
    <t>C</t>
  </si>
  <si>
    <t>Mig</t>
  </si>
  <si>
    <t>Jordi o Rafa Mascarell</t>
  </si>
  <si>
    <t>Supose que Masca I és Rafa</t>
  </si>
  <si>
    <t>RICKI</t>
  </si>
  <si>
    <t>ROBERT</t>
  </si>
  <si>
    <t>I</t>
  </si>
  <si>
    <t>E</t>
  </si>
  <si>
    <t>Alberto entra per Óscar però substituït per Peris</t>
  </si>
  <si>
    <t>Peris entra per Moreno però és substituït per Diestro</t>
  </si>
  <si>
    <t>Lat. dret</t>
  </si>
  <si>
    <t>Martellano entraria per algú que no tinc que eixia per l'expulsat Aliaga</t>
  </si>
  <si>
    <t>No està sumat per fórmula</t>
  </si>
  <si>
    <t>Falta 1 gol</t>
  </si>
  <si>
    <t>Falta qui va substituir a Martellano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</si>
</sst>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6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2"/>
      <color indexed="8"/>
      <name val="Arial"/>
      <family val="2"/>
    </font>
    <font>
      <sz val="11.25"/>
      <color indexed="8"/>
      <name val="Arial"/>
      <family val="2"/>
    </font>
    <font>
      <sz val="12.75"/>
      <color indexed="8"/>
      <name val="Arial"/>
      <family val="2"/>
    </font>
    <font>
      <b/>
      <sz val="11.25"/>
      <color indexed="8"/>
      <name val="Arial"/>
      <family val="2"/>
    </font>
    <font>
      <b/>
      <u val="single"/>
      <sz val="12.75"/>
      <color indexed="8"/>
      <name val="Arial"/>
      <family val="2"/>
    </font>
    <font>
      <sz val="10.35"/>
      <color indexed="8"/>
      <name val="Arial"/>
      <family val="2"/>
    </font>
    <font>
      <sz val="14.5"/>
      <color indexed="8"/>
      <name val="Arial"/>
      <family val="2"/>
    </font>
    <font>
      <b/>
      <u val="single"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ck"/>
    </border>
    <border>
      <left style="double"/>
      <right style="thin"/>
      <top style="double"/>
      <bottom style="thin"/>
    </border>
    <border>
      <left style="double"/>
      <right style="thin"/>
      <top style="thin"/>
      <bottom style="thick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49" fontId="1" fillId="33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9" xfId="0" applyFont="1" applyFill="1" applyBorder="1" applyAlignment="1">
      <alignment horizontal="center" textRotation="90"/>
    </xf>
    <xf numFmtId="0" fontId="0" fillId="0" borderId="5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 quotePrefix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5" xfId="0" applyNumberFormat="1" applyFont="1" applyFill="1" applyBorder="1" applyAlignment="1">
      <alignment horizontal="center" textRotation="90"/>
    </xf>
    <xf numFmtId="49" fontId="0" fillId="0" borderId="53" xfId="0" applyNumberFormat="1" applyFill="1" applyBorder="1" applyAlignment="1">
      <alignment horizontal="center" textRotation="90"/>
    </xf>
    <xf numFmtId="49" fontId="0" fillId="0" borderId="54" xfId="0" applyNumberFormat="1" applyFill="1" applyBorder="1" applyAlignment="1">
      <alignment horizontal="center" textRotation="90"/>
    </xf>
    <xf numFmtId="49" fontId="0" fillId="0" borderId="55" xfId="0" applyNumberForma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14" xfId="0" applyNumberFormat="1" applyFill="1" applyBorder="1" applyAlignment="1">
      <alignment horizontal="center" textRotation="90"/>
    </xf>
    <xf numFmtId="49" fontId="0" fillId="0" borderId="28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0" fontId="3" fillId="0" borderId="46" xfId="0" applyFont="1" applyFill="1" applyBorder="1" applyAlignment="1">
      <alignment horizontal="center" textRotation="90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" fillId="0" borderId="49" xfId="0" applyFont="1" applyFill="1" applyBorder="1" applyAlignment="1">
      <alignment horizontal="center" textRotation="90"/>
    </xf>
    <xf numFmtId="0" fontId="0" fillId="0" borderId="63" xfId="0" applyFill="1" applyBorder="1" applyAlignment="1">
      <alignment horizontal="center"/>
    </xf>
    <xf numFmtId="0" fontId="7" fillId="0" borderId="64" xfId="53" applyFont="1" applyFill="1" applyBorder="1" applyAlignment="1">
      <alignment horizontal="center"/>
      <protection/>
    </xf>
    <xf numFmtId="0" fontId="7" fillId="0" borderId="65" xfId="53" applyFont="1" applyFill="1" applyBorder="1" applyAlignment="1">
      <alignment horizontal="center" wrapText="1"/>
      <protection/>
    </xf>
    <xf numFmtId="0" fontId="0" fillId="0" borderId="6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textRotation="90"/>
    </xf>
    <xf numFmtId="0" fontId="7" fillId="0" borderId="65" xfId="53" applyFont="1" applyFill="1" applyBorder="1" applyAlignment="1">
      <alignment horizontal="center" wrapText="1"/>
      <protection/>
    </xf>
    <xf numFmtId="49" fontId="0" fillId="0" borderId="66" xfId="0" applyNumberFormat="1" applyFont="1" applyFill="1" applyBorder="1" applyAlignment="1">
      <alignment horizontal="center" textRotation="90"/>
    </xf>
    <xf numFmtId="0" fontId="1" fillId="0" borderId="60" xfId="0" applyFont="1" applyFill="1" applyBorder="1" applyAlignment="1">
      <alignment horizontal="center" textRotation="90"/>
    </xf>
    <xf numFmtId="0" fontId="1" fillId="0" borderId="49" xfId="0" applyFont="1" applyFill="1" applyBorder="1" applyAlignment="1">
      <alignment horizontal="center" textRotation="90"/>
    </xf>
    <xf numFmtId="0" fontId="0" fillId="0" borderId="6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textRotation="90"/>
    </xf>
    <xf numFmtId="0" fontId="0" fillId="0" borderId="67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3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49" fontId="0" fillId="0" borderId="14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46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13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1" fontId="0" fillId="36" borderId="31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textRotation="90"/>
    </xf>
    <xf numFmtId="0" fontId="0" fillId="0" borderId="6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textRotation="90"/>
    </xf>
    <xf numFmtId="0" fontId="0" fillId="0" borderId="19" xfId="0" applyFont="1" applyFill="1" applyBorder="1" applyAlignment="1">
      <alignment horizontal="center" textRotation="90"/>
    </xf>
    <xf numFmtId="0" fontId="0" fillId="0" borderId="28" xfId="0" applyFont="1" applyFill="1" applyBorder="1" applyAlignment="1">
      <alignment horizontal="center" textRotation="90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8" fillId="0" borderId="65" xfId="53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 textRotation="180"/>
    </xf>
    <xf numFmtId="0" fontId="57" fillId="38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57" fillId="0" borderId="13" xfId="0" applyFont="1" applyFill="1" applyBorder="1" applyAlignment="1">
      <alignment horizontal="center"/>
    </xf>
    <xf numFmtId="0" fontId="0" fillId="39" borderId="65" xfId="53" applyFont="1" applyFill="1" applyBorder="1" applyAlignment="1">
      <alignment horizontal="center" wrapText="1"/>
      <protection/>
    </xf>
    <xf numFmtId="0" fontId="0" fillId="39" borderId="52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180" fontId="0" fillId="39" borderId="13" xfId="0" applyNumberFormat="1" applyFont="1" applyFill="1" applyBorder="1" applyAlignment="1">
      <alignment horizontal="center"/>
    </xf>
    <xf numFmtId="1" fontId="0" fillId="39" borderId="13" xfId="0" applyNumberFormat="1" applyFont="1" applyFill="1" applyBorder="1" applyAlignment="1" quotePrefix="1">
      <alignment horizontal="center"/>
    </xf>
    <xf numFmtId="0" fontId="0" fillId="39" borderId="51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0" fontId="0" fillId="39" borderId="13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65" xfId="0" applyFont="1" applyFill="1" applyBorder="1" applyAlignment="1">
      <alignment horizontal="center"/>
    </xf>
    <xf numFmtId="0" fontId="1" fillId="39" borderId="0" xfId="0" applyFont="1" applyFill="1" applyBorder="1" applyAlignment="1">
      <alignment/>
    </xf>
    <xf numFmtId="0" fontId="0" fillId="39" borderId="33" xfId="0" applyFont="1" applyFill="1" applyBorder="1" applyAlignment="1">
      <alignment horizontal="center"/>
    </xf>
    <xf numFmtId="0" fontId="0" fillId="39" borderId="86" xfId="0" applyFont="1" applyFill="1" applyBorder="1" applyAlignment="1">
      <alignment horizontal="center"/>
    </xf>
    <xf numFmtId="0" fontId="0" fillId="39" borderId="87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66" xfId="0" applyFont="1" applyFill="1" applyBorder="1" applyAlignment="1">
      <alignment horizontal="center"/>
    </xf>
    <xf numFmtId="0" fontId="0" fillId="39" borderId="24" xfId="0" applyFont="1" applyFill="1" applyBorder="1" applyAlignment="1">
      <alignment horizontal="center"/>
    </xf>
    <xf numFmtId="0" fontId="0" fillId="39" borderId="43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7" fillId="39" borderId="88" xfId="53" applyFont="1" applyFill="1" applyBorder="1" applyAlignment="1">
      <alignment horizontal="center" wrapText="1"/>
      <protection/>
    </xf>
    <xf numFmtId="0" fontId="1" fillId="39" borderId="0" xfId="0" applyFont="1" applyFill="1" applyBorder="1" applyAlignment="1">
      <alignment/>
    </xf>
    <xf numFmtId="0" fontId="7" fillId="39" borderId="65" xfId="53" applyFont="1" applyFill="1" applyBorder="1" applyAlignment="1">
      <alignment horizontal="center" wrapText="1"/>
      <protection/>
    </xf>
    <xf numFmtId="0" fontId="7" fillId="39" borderId="65" xfId="53" applyFont="1" applyFill="1" applyBorder="1" applyAlignment="1">
      <alignment horizontal="center" wrapText="1"/>
      <protection/>
    </xf>
    <xf numFmtId="0" fontId="0" fillId="39" borderId="68" xfId="0" applyFont="1" applyFill="1" applyBorder="1" applyAlignment="1">
      <alignment horizontal="center"/>
    </xf>
    <xf numFmtId="0" fontId="0" fillId="0" borderId="0" xfId="0" applyFont="1" applyFill="1" applyAlignment="1">
      <alignment vertical="top" textRotation="180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 textRotation="90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center" vertical="top" textRotation="90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4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 textRotation="90"/>
    </xf>
    <xf numFmtId="1" fontId="0" fillId="40" borderId="31" xfId="0" applyNumberFormat="1" applyFont="1" applyFill="1" applyBorder="1" applyAlignment="1" quotePrefix="1">
      <alignment horizontal="center"/>
    </xf>
    <xf numFmtId="0" fontId="0" fillId="41" borderId="14" xfId="0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0" fontId="57" fillId="42" borderId="22" xfId="0" applyFont="1" applyFill="1" applyBorder="1" applyAlignment="1">
      <alignment horizontal="center"/>
    </xf>
    <xf numFmtId="0" fontId="57" fillId="42" borderId="12" xfId="0" applyFont="1" applyFill="1" applyBorder="1" applyAlignment="1">
      <alignment horizontal="center"/>
    </xf>
    <xf numFmtId="0" fontId="0" fillId="0" borderId="0" xfId="0" applyFill="1" applyAlignment="1">
      <alignment horizontal="right" vertical="top" textRotation="90"/>
    </xf>
    <xf numFmtId="0" fontId="0" fillId="0" borderId="59" xfId="0" applyFont="1" applyFill="1" applyBorder="1" applyAlignment="1">
      <alignment/>
    </xf>
    <xf numFmtId="0" fontId="0" fillId="37" borderId="51" xfId="0" applyFont="1" applyFill="1" applyBorder="1" applyAlignment="1">
      <alignment horizontal="center"/>
    </xf>
    <xf numFmtId="49" fontId="0" fillId="0" borderId="66" xfId="0" applyNumberFormat="1" applyFill="1" applyBorder="1" applyAlignment="1">
      <alignment horizontal="center" textRotation="90"/>
    </xf>
    <xf numFmtId="0" fontId="1" fillId="0" borderId="51" xfId="0" applyFont="1" applyFill="1" applyBorder="1" applyAlignment="1">
      <alignment horizontal="center"/>
    </xf>
    <xf numFmtId="0" fontId="3" fillId="0" borderId="89" xfId="0" applyFont="1" applyFill="1" applyBorder="1" applyAlignment="1">
      <alignment horizontal="center" textRotation="90"/>
    </xf>
    <xf numFmtId="0" fontId="3" fillId="0" borderId="67" xfId="0" applyFont="1" applyFill="1" applyBorder="1" applyAlignment="1">
      <alignment horizontal="center" textRotation="90"/>
    </xf>
    <xf numFmtId="49" fontId="0" fillId="0" borderId="29" xfId="0" applyNumberFormat="1" applyFont="1" applyFill="1" applyBorder="1" applyAlignment="1">
      <alignment horizontal="center" textRotation="90"/>
    </xf>
    <xf numFmtId="0" fontId="0" fillId="0" borderId="32" xfId="0" applyFont="1" applyFill="1" applyBorder="1" applyAlignment="1">
      <alignment horizontal="center" textRotation="90"/>
    </xf>
    <xf numFmtId="0" fontId="0" fillId="0" borderId="33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39" borderId="90" xfId="0" applyFont="1" applyFill="1" applyBorder="1" applyAlignment="1">
      <alignment horizontal="center"/>
    </xf>
    <xf numFmtId="0" fontId="0" fillId="39" borderId="91" xfId="0" applyFont="1" applyFill="1" applyBorder="1" applyAlignment="1">
      <alignment horizontal="center"/>
    </xf>
    <xf numFmtId="0" fontId="0" fillId="39" borderId="48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57" fillId="39" borderId="13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textRotation="90"/>
    </xf>
    <xf numFmtId="0" fontId="0" fillId="0" borderId="65" xfId="53" applyFont="1" applyFill="1" applyBorder="1" applyAlignment="1">
      <alignment horizontal="center" wrapText="1"/>
      <protection/>
    </xf>
    <xf numFmtId="0" fontId="0" fillId="40" borderId="14" xfId="0" applyFont="1" applyFill="1" applyBorder="1" applyAlignment="1">
      <alignment horizontal="center"/>
    </xf>
    <xf numFmtId="0" fontId="0" fillId="39" borderId="60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57" fillId="43" borderId="13" xfId="0" applyFont="1" applyFill="1" applyBorder="1" applyAlignment="1">
      <alignment horizontal="center"/>
    </xf>
    <xf numFmtId="0" fontId="57" fillId="42" borderId="13" xfId="0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39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 vertical="top"/>
    </xf>
    <xf numFmtId="0" fontId="0" fillId="0" borderId="62" xfId="0" applyFill="1" applyBorder="1" applyAlignment="1">
      <alignment horizontal="center" vertical="top"/>
    </xf>
    <xf numFmtId="0" fontId="1" fillId="0" borderId="62" xfId="0" applyFont="1" applyFill="1" applyBorder="1" applyAlignment="1">
      <alignment horizontal="center" vertical="top" textRotation="90"/>
    </xf>
    <xf numFmtId="0" fontId="1" fillId="0" borderId="82" xfId="0" applyFont="1" applyFill="1" applyBorder="1" applyAlignment="1">
      <alignment horizontal="center" vertical="top" textRotation="90"/>
    </xf>
    <xf numFmtId="0" fontId="1" fillId="0" borderId="84" xfId="0" applyFont="1" applyFill="1" applyBorder="1" applyAlignment="1">
      <alignment horizontal="center" vertical="top"/>
    </xf>
    <xf numFmtId="1" fontId="0" fillId="0" borderId="62" xfId="0" applyNumberFormat="1" applyFont="1" applyFill="1" applyBorder="1" applyAlignment="1">
      <alignment horizontal="center" vertical="top"/>
    </xf>
    <xf numFmtId="0" fontId="1" fillId="0" borderId="92" xfId="0" applyFont="1" applyFill="1" applyBorder="1" applyAlignment="1">
      <alignment horizontal="center"/>
    </xf>
    <xf numFmtId="0" fontId="0" fillId="39" borderId="95" xfId="0" applyFont="1" applyFill="1" applyBorder="1" applyAlignment="1">
      <alignment horizontal="center"/>
    </xf>
    <xf numFmtId="0" fontId="7" fillId="0" borderId="96" xfId="53" applyFont="1" applyFill="1" applyBorder="1" applyAlignment="1">
      <alignment horizontal="center" wrapText="1"/>
      <protection/>
    </xf>
    <xf numFmtId="0" fontId="0" fillId="0" borderId="97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1" fontId="0" fillId="0" borderId="49" xfId="0" applyNumberFormat="1" applyFont="1" applyFill="1" applyBorder="1" applyAlignment="1">
      <alignment horizontal="center"/>
    </xf>
    <xf numFmtId="180" fontId="0" fillId="0" borderId="49" xfId="0" applyNumberFormat="1" applyFont="1" applyFill="1" applyBorder="1" applyAlignment="1">
      <alignment horizontal="center"/>
    </xf>
    <xf numFmtId="1" fontId="0" fillId="0" borderId="49" xfId="0" applyNumberFormat="1" applyFont="1" applyFill="1" applyBorder="1" applyAlignment="1" quotePrefix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0" fontId="0" fillId="37" borderId="8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1" fontId="0" fillId="36" borderId="98" xfId="0" applyNumberFormat="1" applyFont="1" applyFill="1" applyBorder="1" applyAlignment="1" quotePrefix="1">
      <alignment horizontal="center"/>
    </xf>
    <xf numFmtId="0" fontId="0" fillId="35" borderId="49" xfId="0" applyFont="1" applyFill="1" applyBorder="1" applyAlignment="1">
      <alignment horizontal="center"/>
    </xf>
    <xf numFmtId="0" fontId="57" fillId="38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0" fillId="39" borderId="101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103" xfId="0" applyFont="1" applyFill="1" applyBorder="1" applyAlignment="1">
      <alignment/>
    </xf>
    <xf numFmtId="1" fontId="0" fillId="40" borderId="62" xfId="0" applyNumberFormat="1" applyFont="1" applyFill="1" applyBorder="1" applyAlignment="1">
      <alignment horizontal="center" vertical="top"/>
    </xf>
    <xf numFmtId="0" fontId="3" fillId="4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textRotation="90"/>
    </xf>
    <xf numFmtId="0" fontId="0" fillId="40" borderId="0" xfId="0" applyFont="1" applyFill="1" applyAlignment="1">
      <alignment horizontal="center" textRotation="90"/>
    </xf>
    <xf numFmtId="1" fontId="0" fillId="40" borderId="13" xfId="0" applyNumberFormat="1" applyFont="1" applyFill="1" applyBorder="1" applyAlignment="1">
      <alignment horizontal="center"/>
    </xf>
    <xf numFmtId="49" fontId="0" fillId="0" borderId="5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0" borderId="21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 vertical="top" textRotation="180"/>
    </xf>
    <xf numFmtId="0" fontId="0" fillId="40" borderId="0" xfId="0" applyFill="1" applyAlignment="1">
      <alignment/>
    </xf>
    <xf numFmtId="0" fontId="0" fillId="44" borderId="32" xfId="0" applyFont="1" applyFill="1" applyBorder="1" applyAlignment="1">
      <alignment horizontal="center"/>
    </xf>
    <xf numFmtId="0" fontId="0" fillId="44" borderId="13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/>
    </xf>
    <xf numFmtId="0" fontId="0" fillId="0" borderId="62" xfId="0" applyBorder="1" applyAlignment="1">
      <alignment horizontal="center" textRotation="90"/>
    </xf>
    <xf numFmtId="49" fontId="1" fillId="0" borderId="101" xfId="0" applyNumberFormat="1" applyFont="1" applyFill="1" applyBorder="1" applyAlignment="1">
      <alignment horizontal="center" textRotation="90"/>
    </xf>
    <xf numFmtId="0" fontId="0" fillId="0" borderId="104" xfId="0" applyBorder="1" applyAlignment="1">
      <alignment horizontal="center" textRotation="90"/>
    </xf>
    <xf numFmtId="0" fontId="0" fillId="0" borderId="73" xfId="0" applyBorder="1" applyAlignment="1">
      <alignment horizontal="center" textRotation="90"/>
    </xf>
    <xf numFmtId="49" fontId="3" fillId="0" borderId="105" xfId="0" applyNumberFormat="1" applyFont="1" applyFill="1" applyBorder="1" applyAlignment="1">
      <alignment horizontal="center"/>
    </xf>
    <xf numFmtId="49" fontId="3" fillId="0" borderId="61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/>
    </xf>
    <xf numFmtId="49" fontId="1" fillId="0" borderId="106" xfId="0" applyNumberFormat="1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107" xfId="0" applyFont="1" applyBorder="1" applyAlignment="1">
      <alignment horizontal="center"/>
    </xf>
    <xf numFmtId="0" fontId="1" fillId="40" borderId="98" xfId="0" applyFont="1" applyFill="1" applyBorder="1" applyAlignment="1">
      <alignment horizontal="center" textRotation="90"/>
    </xf>
    <xf numFmtId="0" fontId="1" fillId="40" borderId="108" xfId="0" applyFont="1" applyFill="1" applyBorder="1" applyAlignment="1">
      <alignment horizontal="center" textRotation="90"/>
    </xf>
    <xf numFmtId="0" fontId="1" fillId="41" borderId="49" xfId="0" applyFont="1" applyFill="1" applyBorder="1" applyAlignment="1">
      <alignment horizontal="center" textRotation="90"/>
    </xf>
    <xf numFmtId="0" fontId="1" fillId="41" borderId="62" xfId="0" applyFont="1" applyFill="1" applyBorder="1" applyAlignment="1">
      <alignment horizontal="center" textRotation="90"/>
    </xf>
    <xf numFmtId="0" fontId="58" fillId="42" borderId="99" xfId="0" applyFont="1" applyFill="1" applyBorder="1" applyAlignment="1">
      <alignment horizontal="center" textRotation="90"/>
    </xf>
    <xf numFmtId="0" fontId="58" fillId="42" borderId="85" xfId="0" applyFont="1" applyFill="1" applyBorder="1" applyAlignment="1">
      <alignment horizontal="center" textRotation="90"/>
    </xf>
    <xf numFmtId="0" fontId="1" fillId="0" borderId="59" xfId="0" applyFont="1" applyFill="1" applyBorder="1" applyAlignment="1">
      <alignment horizontal="center" textRotation="90"/>
    </xf>
    <xf numFmtId="0" fontId="0" fillId="0" borderId="59" xfId="0" applyBorder="1" applyAlignment="1">
      <alignment horizontal="center" textRotation="90"/>
    </xf>
    <xf numFmtId="0" fontId="59" fillId="39" borderId="14" xfId="0" applyFont="1" applyFill="1" applyBorder="1" applyAlignment="1">
      <alignment horizontal="center"/>
    </xf>
    <xf numFmtId="0" fontId="60" fillId="44" borderId="13" xfId="0" applyFont="1" applyFill="1" applyBorder="1" applyAlignment="1">
      <alignment horizontal="center"/>
    </xf>
    <xf numFmtId="0" fontId="0" fillId="40" borderId="103" xfId="0" applyFont="1" applyFill="1" applyBorder="1" applyAlignment="1">
      <alignment horizontal="center"/>
    </xf>
    <xf numFmtId="0" fontId="59" fillId="40" borderId="103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2011-12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2"/>
          <c:w val="0.8965"/>
          <c:h val="0.87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37">
                  <c:v>4</c:v>
                </c:pt>
              </c:numCache>
            </c:numRef>
          </c:val>
          <c:smooth val="0"/>
        </c:ser>
        <c:marker val="1"/>
        <c:axId val="16804979"/>
        <c:axId val="17027084"/>
      </c:lineChart>
      <c:catAx>
        <c:axId val="1680497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84"/>
        <c:crossesAt val="0"/>
        <c:auto val="1"/>
        <c:lblOffset val="100"/>
        <c:tickLblSkip val="1"/>
        <c:noMultiLvlLbl val="0"/>
      </c:catAx>
      <c:valAx>
        <c:axId val="17027084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0497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87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42"/>
                <c:pt idx="37">
                  <c:v>4</c:v>
                </c:pt>
              </c:numCache>
            </c:numRef>
          </c:val>
          <c:smooth val="0"/>
        </c:ser>
        <c:marker val="1"/>
        <c:axId val="19026029"/>
        <c:axId val="37016534"/>
      </c:lineChart>
      <c:catAx>
        <c:axId val="1902602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6534"/>
        <c:crossesAt val="1"/>
        <c:auto val="1"/>
        <c:lblOffset val="100"/>
        <c:tickLblSkip val="1"/>
        <c:noMultiLvlLbl val="0"/>
      </c:catAx>
      <c:valAx>
        <c:axId val="37016534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6029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35"/>
          <c:w val="0.737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ptCount val="6"/>
                <c:pt idx="0">
                  <c:v>9</c:v>
                </c:pt>
                <c:pt idx="1">
                  <c:v>5</c:v>
                </c:pt>
                <c:pt idx="2">
                  <c:v>15</c:v>
                </c:pt>
                <c:pt idx="3">
                  <c:v>11</c:v>
                </c:pt>
                <c:pt idx="4">
                  <c:v>10</c:v>
                </c:pt>
                <c:pt idx="5">
                  <c:v>14</c:v>
                </c:pt>
              </c:numCache>
            </c:numRef>
          </c:val>
        </c:ser>
        <c:axId val="64713351"/>
        <c:axId val="45549248"/>
      </c:bar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9248"/>
        <c:crosses val="autoZero"/>
        <c:auto val="1"/>
        <c:lblOffset val="100"/>
        <c:tickLblSkip val="1"/>
        <c:noMultiLvlLbl val="0"/>
      </c:catAx>
      <c:valAx>
        <c:axId val="45549248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3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"/>
          <c:w val="0.77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</c:ser>
        <c:axId val="7290049"/>
        <c:axId val="65610442"/>
      </c:barChart>
      <c:cat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0442"/>
        <c:crosses val="autoZero"/>
        <c:auto val="1"/>
        <c:lblOffset val="100"/>
        <c:tickLblSkip val="1"/>
        <c:noMultiLvlLbl val="0"/>
      </c:catAx>
      <c:valAx>
        <c:axId val="65610442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0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4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ptCount val="2"/>
                <c:pt idx="0">
                  <c:v>29</c:v>
                </c:pt>
                <c:pt idx="1">
                  <c:v>35</c:v>
                </c:pt>
              </c:numCache>
            </c:numRef>
          </c:val>
        </c:ser>
        <c:axId val="53623067"/>
        <c:axId val="12845556"/>
      </c:bar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30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25"/>
          <c:w val="0.97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ptCount val="3"/>
                <c:pt idx="0">
                  <c:v>20</c:v>
                </c:pt>
                <c:pt idx="1">
                  <c:v>15</c:v>
                </c:pt>
                <c:pt idx="2">
                  <c:v>29</c:v>
                </c:pt>
              </c:numCache>
            </c:numRef>
          </c:val>
        </c:ser>
        <c:axId val="48501141"/>
        <c:axId val="33857086"/>
      </c:bar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225"/>
          <c:w val="0.97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ptCount val="2"/>
                <c:pt idx="0">
                  <c:v>12</c:v>
                </c:pt>
                <c:pt idx="1">
                  <c:v>22</c:v>
                </c:pt>
              </c:numCache>
            </c:numRef>
          </c:val>
        </c:ser>
        <c:axId val="36278319"/>
        <c:axId val="58069416"/>
      </c:bar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69416"/>
        <c:crosses val="autoZero"/>
        <c:auto val="1"/>
        <c:lblOffset val="100"/>
        <c:tickLblSkip val="1"/>
        <c:noMultiLvlLbl val="0"/>
      </c:catAx>
      <c:valAx>
        <c:axId val="58069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3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25"/>
          <c:w val="0.9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ptCount val="3"/>
                <c:pt idx="0">
                  <c:v>11</c:v>
                </c:pt>
                <c:pt idx="1">
                  <c:v>11</c:v>
                </c:pt>
                <c:pt idx="2">
                  <c:v>12</c:v>
                </c:pt>
              </c:numCache>
            </c:numRef>
          </c:val>
        </c:ser>
        <c:axId val="52862697"/>
        <c:axId val="6002226"/>
      </c:bar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226"/>
        <c:crosses val="autoZero"/>
        <c:auto val="1"/>
        <c:lblOffset val="100"/>
        <c:tickLblSkip val="1"/>
        <c:noMultiLvlLbl val="0"/>
      </c:catAx>
      <c:valAx>
        <c:axId val="6002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2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0" y="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PageLayoutView="0" workbookViewId="0" topLeftCell="A1">
      <pane xSplit="1" topLeftCell="B1" activePane="topRight" state="frozen"/>
      <selection pane="topLeft" activeCell="A8" sqref="A8"/>
      <selection pane="topRight" activeCell="A34" sqref="A34"/>
    </sheetView>
  </sheetViews>
  <sheetFormatPr defaultColWidth="0" defaultRowHeight="12.75"/>
  <cols>
    <col min="1" max="1" width="19.140625" style="72" customWidth="1"/>
    <col min="2" max="2" width="9.57421875" style="2" customWidth="1"/>
    <col min="3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20" width="4.281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5" width="4.00390625" style="2" customWidth="1"/>
    <col min="66" max="67" width="4.00390625" style="2" hidden="1" customWidth="1"/>
    <col min="68" max="68" width="9.7109375" style="2" customWidth="1"/>
    <col min="69" max="71" width="4.140625" style="2" customWidth="1"/>
    <col min="72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8" width="4.00390625" style="2" customWidth="1"/>
    <col min="79" max="79" width="4.00390625" style="131" customWidth="1"/>
    <col min="80" max="80" width="4.140625" style="131" customWidth="1"/>
    <col min="81" max="81" width="4.00390625" style="131" customWidth="1"/>
    <col min="82" max="82" width="4.140625" style="131" customWidth="1"/>
    <col min="83" max="83" width="4.7109375" style="131" customWidth="1"/>
    <col min="84" max="85" width="4.140625" style="131" customWidth="1"/>
    <col min="86" max="86" width="4.00390625" style="131" customWidth="1"/>
    <col min="87" max="87" width="4.421875" style="131" customWidth="1"/>
    <col min="88" max="88" width="4.28125" style="131" customWidth="1"/>
    <col min="89" max="89" width="4.00390625" style="131" customWidth="1"/>
    <col min="90" max="90" width="4.140625" style="131" customWidth="1"/>
    <col min="91" max="91" width="4.00390625" style="131" customWidth="1"/>
    <col min="92" max="92" width="4.28125" style="131" customWidth="1"/>
    <col min="93" max="93" width="4.00390625" style="131" customWidth="1"/>
    <col min="94" max="95" width="4.140625" style="131" customWidth="1"/>
    <col min="96" max="96" width="4.00390625" style="131" customWidth="1"/>
    <col min="97" max="97" width="4.140625" style="131" customWidth="1"/>
    <col min="98" max="98" width="4.00390625" style="131" customWidth="1"/>
    <col min="99" max="99" width="4.140625" style="131" customWidth="1"/>
    <col min="100" max="100" width="4.00390625" style="131" customWidth="1"/>
    <col min="101" max="101" width="4.140625" style="131" customWidth="1"/>
    <col min="102" max="110" width="4.00390625" style="131" customWidth="1"/>
    <col min="111" max="112" width="4.00390625" style="131" hidden="1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5" width="4.00390625" style="2" customWidth="1"/>
    <col min="156" max="157" width="4.140625" style="0" hidden="1" customWidth="1"/>
    <col min="158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9" width="4.00390625" style="2" customWidth="1"/>
    <col min="170" max="170" width="4.140625" style="2" customWidth="1"/>
    <col min="171" max="171" width="4.00390625" style="2" customWidth="1"/>
    <col min="172" max="172" width="4.140625" style="2" customWidth="1"/>
    <col min="173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4" width="4.140625" style="2" customWidth="1"/>
    <col min="185" max="185" width="4.00390625" style="2" customWidth="1"/>
    <col min="186" max="186" width="4.140625" style="2" customWidth="1"/>
    <col min="187" max="187" width="4.00390625" style="2" customWidth="1"/>
    <col min="188" max="188" width="4.140625" style="2" customWidth="1"/>
    <col min="189" max="202" width="4.00390625" style="2" customWidth="1"/>
    <col min="203" max="204" width="4.00390625" style="2" hidden="1" customWidth="1"/>
    <col min="205" max="208" width="4.140625" style="60" hidden="1" customWidth="1"/>
    <col min="209" max="240" width="4.140625" style="60" customWidth="1"/>
    <col min="241" max="244" width="4.140625" style="12" customWidth="1"/>
    <col min="245" max="251" width="4.140625" style="60" customWidth="1"/>
    <col min="252" max="253" width="4.140625" style="60" hidden="1" customWidth="1"/>
    <col min="254" max="16384" width="0" style="60" hidden="1" customWidth="1"/>
  </cols>
  <sheetData>
    <row r="1" spans="9:112" ht="13.5" thickBot="1">
      <c r="I1" s="2">
        <f>(90*K1)</f>
        <v>3780</v>
      </c>
      <c r="K1" s="2">
        <v>42</v>
      </c>
      <c r="BG1" s="72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</row>
    <row r="2" spans="1:256" s="80" customFormat="1" ht="25.5" customHeight="1" thickBot="1" thickTop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304" t="s">
        <v>55</v>
      </c>
      <c r="P2" s="305"/>
      <c r="Q2" s="306"/>
      <c r="R2" s="75"/>
      <c r="S2" s="75"/>
      <c r="T2" s="75"/>
      <c r="U2" s="75"/>
      <c r="V2" s="76"/>
      <c r="W2" s="77"/>
      <c r="X2" s="102" t="s">
        <v>92</v>
      </c>
      <c r="Y2" s="103" t="s">
        <v>93</v>
      </c>
      <c r="Z2" s="103" t="s">
        <v>86</v>
      </c>
      <c r="AA2" s="103" t="s">
        <v>93</v>
      </c>
      <c r="AB2" s="103" t="s">
        <v>87</v>
      </c>
      <c r="AC2" s="103" t="s">
        <v>84</v>
      </c>
      <c r="AD2" s="103" t="s">
        <v>90</v>
      </c>
      <c r="AE2" s="103" t="s">
        <v>84</v>
      </c>
      <c r="AF2" s="103" t="s">
        <v>88</v>
      </c>
      <c r="AG2" s="103" t="s">
        <v>92</v>
      </c>
      <c r="AH2" s="103" t="s">
        <v>117</v>
      </c>
      <c r="AI2" s="103" t="s">
        <v>84</v>
      </c>
      <c r="AJ2" s="103" t="s">
        <v>91</v>
      </c>
      <c r="AK2" s="103" t="s">
        <v>84</v>
      </c>
      <c r="AL2" s="103" t="s">
        <v>117</v>
      </c>
      <c r="AM2" s="103" t="s">
        <v>84</v>
      </c>
      <c r="AN2" s="103" t="s">
        <v>84</v>
      </c>
      <c r="AO2" s="103" t="s">
        <v>90</v>
      </c>
      <c r="AP2" s="103" t="s">
        <v>89</v>
      </c>
      <c r="AQ2" s="103" t="s">
        <v>87</v>
      </c>
      <c r="AR2" s="103" t="s">
        <v>118</v>
      </c>
      <c r="AS2" s="103" t="s">
        <v>84</v>
      </c>
      <c r="AT2" s="103" t="s">
        <v>86</v>
      </c>
      <c r="AU2" s="103" t="s">
        <v>92</v>
      </c>
      <c r="AV2" s="103" t="s">
        <v>86</v>
      </c>
      <c r="AW2" s="103" t="s">
        <v>84</v>
      </c>
      <c r="AX2" s="103" t="s">
        <v>86</v>
      </c>
      <c r="AY2" s="103" t="s">
        <v>90</v>
      </c>
      <c r="AZ2" s="103" t="s">
        <v>88</v>
      </c>
      <c r="BA2" s="103" t="s">
        <v>90</v>
      </c>
      <c r="BB2" s="103" t="s">
        <v>119</v>
      </c>
      <c r="BC2" s="103" t="s">
        <v>88</v>
      </c>
      <c r="BD2" s="103" t="s">
        <v>89</v>
      </c>
      <c r="BE2" s="103" t="s">
        <v>85</v>
      </c>
      <c r="BF2" s="103" t="s">
        <v>89</v>
      </c>
      <c r="BG2" s="103" t="s">
        <v>94</v>
      </c>
      <c r="BH2" s="103" t="s">
        <v>94</v>
      </c>
      <c r="BI2" s="103" t="s">
        <v>86</v>
      </c>
      <c r="BJ2" s="103" t="s">
        <v>86</v>
      </c>
      <c r="BK2" s="103" t="s">
        <v>87</v>
      </c>
      <c r="BL2" s="103" t="s">
        <v>88</v>
      </c>
      <c r="BM2" s="116" t="s">
        <v>89</v>
      </c>
      <c r="BN2" s="103"/>
      <c r="BO2" s="114"/>
      <c r="BP2" s="77"/>
      <c r="BQ2" s="79" t="str">
        <f aca="true" t="shared" si="0" ref="BQ2:BZ3">X2</f>
        <v>1-2</v>
      </c>
      <c r="BR2" s="78" t="str">
        <f t="shared" si="0"/>
        <v>3-0</v>
      </c>
      <c r="BS2" s="78" t="str">
        <f t="shared" si="0"/>
        <v>1-1</v>
      </c>
      <c r="BT2" s="78" t="str">
        <f t="shared" si="0"/>
        <v>3-0</v>
      </c>
      <c r="BU2" s="78" t="str">
        <f t="shared" si="0"/>
        <v>3-1</v>
      </c>
      <c r="BV2" s="78" t="str">
        <f t="shared" si="0"/>
        <v>1-0</v>
      </c>
      <c r="BW2" s="78" t="str">
        <f t="shared" si="0"/>
        <v>0-1</v>
      </c>
      <c r="BX2" s="78" t="str">
        <f t="shared" si="0"/>
        <v>1-0</v>
      </c>
      <c r="BY2" s="78" t="str">
        <f t="shared" si="0"/>
        <v>2-1</v>
      </c>
      <c r="BZ2" s="78" t="str">
        <f t="shared" si="0"/>
        <v>1-2</v>
      </c>
      <c r="CA2" s="127" t="str">
        <f aca="true" t="shared" si="1" ref="CA2:CF3">AH2</f>
        <v>3-2</v>
      </c>
      <c r="CB2" s="127" t="str">
        <f t="shared" si="1"/>
        <v>1-0</v>
      </c>
      <c r="CC2" s="127" t="str">
        <f t="shared" si="1"/>
        <v>4-1</v>
      </c>
      <c r="CD2" s="127" t="str">
        <f t="shared" si="1"/>
        <v>1-0</v>
      </c>
      <c r="CE2" s="127" t="str">
        <f t="shared" si="1"/>
        <v>3-2</v>
      </c>
      <c r="CF2" s="127" t="str">
        <f aca="true" t="shared" si="2" ref="CF2:DF2">AM2</f>
        <v>1-0</v>
      </c>
      <c r="CG2" s="127" t="str">
        <f>AN2</f>
        <v>1-0</v>
      </c>
      <c r="CH2" s="127" t="str">
        <f>AO2</f>
        <v>0-1</v>
      </c>
      <c r="CI2" s="127" t="str">
        <f t="shared" si="2"/>
        <v>2-0</v>
      </c>
      <c r="CJ2" s="127" t="str">
        <f t="shared" si="2"/>
        <v>3-1</v>
      </c>
      <c r="CK2" s="127" t="str">
        <f t="shared" si="2"/>
        <v>1-3</v>
      </c>
      <c r="CL2" s="127" t="str">
        <f t="shared" si="2"/>
        <v>1-0</v>
      </c>
      <c r="CM2" s="127" t="str">
        <f t="shared" si="2"/>
        <v>1-1</v>
      </c>
      <c r="CN2" s="127" t="str">
        <f t="shared" si="2"/>
        <v>1-2</v>
      </c>
      <c r="CO2" s="127" t="str">
        <f t="shared" si="2"/>
        <v>1-1</v>
      </c>
      <c r="CP2" s="127" t="str">
        <f t="shared" si="2"/>
        <v>1-0</v>
      </c>
      <c r="CQ2" s="127" t="str">
        <f t="shared" si="2"/>
        <v>1-1</v>
      </c>
      <c r="CR2" s="127" t="str">
        <f t="shared" si="2"/>
        <v>0-1</v>
      </c>
      <c r="CS2" s="127" t="str">
        <f t="shared" si="2"/>
        <v>2-1</v>
      </c>
      <c r="CT2" s="127" t="str">
        <f t="shared" si="2"/>
        <v>0-1</v>
      </c>
      <c r="CU2" s="127" t="str">
        <f t="shared" si="2"/>
        <v>7-1</v>
      </c>
      <c r="CV2" s="127" t="str">
        <f t="shared" si="2"/>
        <v>2-1</v>
      </c>
      <c r="CW2" s="127" t="str">
        <f t="shared" si="2"/>
        <v>2-0</v>
      </c>
      <c r="CX2" s="127" t="str">
        <f t="shared" si="2"/>
        <v>0-0</v>
      </c>
      <c r="CY2" s="127" t="str">
        <f t="shared" si="2"/>
        <v>2-0</v>
      </c>
      <c r="CZ2" s="127" t="str">
        <f t="shared" si="2"/>
        <v>0-3</v>
      </c>
      <c r="DA2" s="127" t="str">
        <f t="shared" si="2"/>
        <v>0-3</v>
      </c>
      <c r="DB2" s="127" t="str">
        <f t="shared" si="2"/>
        <v>1-1</v>
      </c>
      <c r="DC2" s="127" t="str">
        <f t="shared" si="2"/>
        <v>1-1</v>
      </c>
      <c r="DD2" s="127" t="str">
        <f t="shared" si="2"/>
        <v>3-1</v>
      </c>
      <c r="DE2" s="127" t="str">
        <f t="shared" si="2"/>
        <v>2-1</v>
      </c>
      <c r="DF2" s="127" t="str">
        <f t="shared" si="2"/>
        <v>2-0</v>
      </c>
      <c r="DG2" s="127">
        <f>BN2</f>
        <v>0</v>
      </c>
      <c r="DH2" s="127">
        <f>BO2</f>
        <v>0</v>
      </c>
      <c r="DI2" s="77"/>
      <c r="DJ2" s="79" t="str">
        <f aca="true" t="shared" si="3" ref="DJ2:DS3">BQ2</f>
        <v>1-2</v>
      </c>
      <c r="DK2" s="78" t="str">
        <f t="shared" si="3"/>
        <v>3-0</v>
      </c>
      <c r="DL2" s="78" t="str">
        <f t="shared" si="3"/>
        <v>1-1</v>
      </c>
      <c r="DM2" s="78" t="str">
        <f t="shared" si="3"/>
        <v>3-0</v>
      </c>
      <c r="DN2" s="78" t="str">
        <f t="shared" si="3"/>
        <v>3-1</v>
      </c>
      <c r="DO2" s="78" t="str">
        <f t="shared" si="3"/>
        <v>1-0</v>
      </c>
      <c r="DP2" s="78" t="str">
        <f t="shared" si="3"/>
        <v>0-1</v>
      </c>
      <c r="DQ2" s="78" t="str">
        <f t="shared" si="3"/>
        <v>1-0</v>
      </c>
      <c r="DR2" s="78" t="str">
        <f t="shared" si="3"/>
        <v>2-1</v>
      </c>
      <c r="DS2" s="78" t="str">
        <f t="shared" si="3"/>
        <v>1-2</v>
      </c>
      <c r="DT2" s="78" t="str">
        <f aca="true" t="shared" si="4" ref="DT2:EA3">CA2</f>
        <v>3-2</v>
      </c>
      <c r="DU2" s="78" t="str">
        <f t="shared" si="4"/>
        <v>1-0</v>
      </c>
      <c r="DV2" s="78" t="str">
        <f t="shared" si="4"/>
        <v>4-1</v>
      </c>
      <c r="DW2" s="78" t="str">
        <f t="shared" si="4"/>
        <v>1-0</v>
      </c>
      <c r="DX2" s="78" t="str">
        <f t="shared" si="4"/>
        <v>3-2</v>
      </c>
      <c r="DY2" s="78" t="str">
        <f t="shared" si="4"/>
        <v>1-0</v>
      </c>
      <c r="DZ2" s="78" t="str">
        <f aca="true" t="shared" si="5" ref="DZ2:FA2">CG2</f>
        <v>1-0</v>
      </c>
      <c r="EA2" s="78" t="str">
        <f t="shared" si="5"/>
        <v>0-1</v>
      </c>
      <c r="EB2" s="78" t="str">
        <f t="shared" si="5"/>
        <v>2-0</v>
      </c>
      <c r="EC2" s="78" t="str">
        <f t="shared" si="5"/>
        <v>3-1</v>
      </c>
      <c r="ED2" s="78" t="str">
        <f t="shared" si="5"/>
        <v>1-3</v>
      </c>
      <c r="EE2" s="78" t="str">
        <f t="shared" si="5"/>
        <v>1-0</v>
      </c>
      <c r="EF2" s="78" t="str">
        <f t="shared" si="5"/>
        <v>1-1</v>
      </c>
      <c r="EG2" s="78" t="str">
        <f t="shared" si="5"/>
        <v>1-2</v>
      </c>
      <c r="EH2" s="78" t="str">
        <f t="shared" si="5"/>
        <v>1-1</v>
      </c>
      <c r="EI2" s="78" t="str">
        <f t="shared" si="5"/>
        <v>1-0</v>
      </c>
      <c r="EJ2" s="78" t="str">
        <f t="shared" si="5"/>
        <v>1-1</v>
      </c>
      <c r="EK2" s="78" t="str">
        <f t="shared" si="5"/>
        <v>0-1</v>
      </c>
      <c r="EL2" s="78" t="str">
        <f t="shared" si="5"/>
        <v>2-1</v>
      </c>
      <c r="EM2" s="78" t="str">
        <f t="shared" si="5"/>
        <v>0-1</v>
      </c>
      <c r="EN2" s="78" t="str">
        <f t="shared" si="5"/>
        <v>7-1</v>
      </c>
      <c r="EO2" s="78" t="str">
        <f t="shared" si="5"/>
        <v>2-1</v>
      </c>
      <c r="EP2" s="78" t="str">
        <f t="shared" si="5"/>
        <v>2-0</v>
      </c>
      <c r="EQ2" s="78" t="str">
        <f t="shared" si="5"/>
        <v>0-0</v>
      </c>
      <c r="ER2" s="78" t="str">
        <f t="shared" si="5"/>
        <v>2-0</v>
      </c>
      <c r="ES2" s="78" t="str">
        <f>CZ2</f>
        <v>0-3</v>
      </c>
      <c r="ET2" s="78" t="str">
        <f>DA2</f>
        <v>0-3</v>
      </c>
      <c r="EU2" s="78" t="str">
        <f t="shared" si="5"/>
        <v>1-1</v>
      </c>
      <c r="EV2" s="78" t="str">
        <f t="shared" si="5"/>
        <v>1-1</v>
      </c>
      <c r="EW2" s="78" t="str">
        <f t="shared" si="5"/>
        <v>3-1</v>
      </c>
      <c r="EX2" s="78" t="str">
        <f t="shared" si="5"/>
        <v>2-1</v>
      </c>
      <c r="EY2" s="78" t="str">
        <f t="shared" si="5"/>
        <v>2-0</v>
      </c>
      <c r="EZ2" s="78">
        <f t="shared" si="5"/>
        <v>0</v>
      </c>
      <c r="FA2" s="78">
        <f t="shared" si="5"/>
        <v>0</v>
      </c>
      <c r="FB2" s="307" t="s">
        <v>17</v>
      </c>
      <c r="FC2" s="308"/>
      <c r="FD2" s="309"/>
      <c r="FE2" s="149" t="str">
        <f aca="true" t="shared" si="6" ref="FE2:FN3">X2</f>
        <v>1-2</v>
      </c>
      <c r="FF2" s="147" t="str">
        <f t="shared" si="6"/>
        <v>3-0</v>
      </c>
      <c r="FG2" s="147" t="str">
        <f t="shared" si="6"/>
        <v>1-1</v>
      </c>
      <c r="FH2" s="147" t="str">
        <f t="shared" si="6"/>
        <v>3-0</v>
      </c>
      <c r="FI2" s="147" t="str">
        <f t="shared" si="6"/>
        <v>3-1</v>
      </c>
      <c r="FJ2" s="147" t="str">
        <f t="shared" si="6"/>
        <v>1-0</v>
      </c>
      <c r="FK2" s="148" t="str">
        <f t="shared" si="6"/>
        <v>0-1</v>
      </c>
      <c r="FL2" s="148" t="str">
        <f t="shared" si="6"/>
        <v>1-0</v>
      </c>
      <c r="FM2" s="148" t="str">
        <f t="shared" si="6"/>
        <v>2-1</v>
      </c>
      <c r="FN2" s="148" t="str">
        <f t="shared" si="6"/>
        <v>1-2</v>
      </c>
      <c r="FO2" s="148" t="str">
        <f aca="true" t="shared" si="7" ref="FO2:FX3">AH2</f>
        <v>3-2</v>
      </c>
      <c r="FP2" s="148" t="str">
        <f t="shared" si="7"/>
        <v>1-0</v>
      </c>
      <c r="FQ2" s="148" t="str">
        <f t="shared" si="7"/>
        <v>4-1</v>
      </c>
      <c r="FR2" s="148" t="str">
        <f t="shared" si="7"/>
        <v>1-0</v>
      </c>
      <c r="FS2" s="148" t="str">
        <f t="shared" si="7"/>
        <v>3-2</v>
      </c>
      <c r="FT2" s="148" t="str">
        <f t="shared" si="7"/>
        <v>1-0</v>
      </c>
      <c r="FU2" s="148" t="str">
        <f t="shared" si="7"/>
        <v>1-0</v>
      </c>
      <c r="FV2" s="148" t="str">
        <f t="shared" si="7"/>
        <v>0-1</v>
      </c>
      <c r="FW2" s="148" t="str">
        <f t="shared" si="7"/>
        <v>2-0</v>
      </c>
      <c r="FX2" s="148" t="str">
        <f t="shared" si="7"/>
        <v>3-1</v>
      </c>
      <c r="FY2" s="148" t="str">
        <f aca="true" t="shared" si="8" ref="FY2:GH3">AR2</f>
        <v>1-3</v>
      </c>
      <c r="FZ2" s="148" t="str">
        <f t="shared" si="8"/>
        <v>1-0</v>
      </c>
      <c r="GA2" s="148" t="str">
        <f t="shared" si="8"/>
        <v>1-1</v>
      </c>
      <c r="GB2" s="148" t="str">
        <f t="shared" si="8"/>
        <v>1-2</v>
      </c>
      <c r="GC2" s="148" t="str">
        <f t="shared" si="8"/>
        <v>1-1</v>
      </c>
      <c r="GD2" s="148" t="str">
        <f t="shared" si="8"/>
        <v>1-0</v>
      </c>
      <c r="GE2" s="148" t="str">
        <f t="shared" si="8"/>
        <v>1-1</v>
      </c>
      <c r="GF2" s="148" t="str">
        <f t="shared" si="8"/>
        <v>0-1</v>
      </c>
      <c r="GG2" s="148" t="str">
        <f t="shared" si="8"/>
        <v>2-1</v>
      </c>
      <c r="GH2" s="148" t="str">
        <f t="shared" si="8"/>
        <v>0-1</v>
      </c>
      <c r="GI2" s="148" t="str">
        <f aca="true" t="shared" si="9" ref="GI2:GR3">BB2</f>
        <v>7-1</v>
      </c>
      <c r="GJ2" s="148" t="str">
        <f t="shared" si="9"/>
        <v>2-1</v>
      </c>
      <c r="GK2" s="148" t="str">
        <f t="shared" si="9"/>
        <v>2-0</v>
      </c>
      <c r="GL2" s="148" t="str">
        <f t="shared" si="9"/>
        <v>0-0</v>
      </c>
      <c r="GM2" s="148" t="str">
        <f t="shared" si="9"/>
        <v>2-0</v>
      </c>
      <c r="GN2" s="148" t="str">
        <f t="shared" si="9"/>
        <v>0-3</v>
      </c>
      <c r="GO2" s="148" t="str">
        <f t="shared" si="9"/>
        <v>0-3</v>
      </c>
      <c r="GP2" s="148" t="str">
        <f t="shared" si="9"/>
        <v>1-1</v>
      </c>
      <c r="GQ2" s="148" t="str">
        <f t="shared" si="9"/>
        <v>1-1</v>
      </c>
      <c r="GR2" s="148" t="str">
        <f t="shared" si="9"/>
        <v>3-1</v>
      </c>
      <c r="GS2" s="148" t="str">
        <f aca="true" t="shared" si="10" ref="GS2:GV3">BL2</f>
        <v>2-1</v>
      </c>
      <c r="GT2" s="148" t="str">
        <f t="shared" si="10"/>
        <v>2-0</v>
      </c>
      <c r="GU2" s="148">
        <f t="shared" si="10"/>
        <v>0</v>
      </c>
      <c r="GV2" s="148">
        <f t="shared" si="10"/>
        <v>0</v>
      </c>
      <c r="GW2" s="78"/>
      <c r="GX2" s="78"/>
      <c r="GY2" s="78"/>
      <c r="GZ2" s="226"/>
      <c r="HA2" s="301" t="s">
        <v>95</v>
      </c>
      <c r="HB2" s="102" t="str">
        <f>X2</f>
        <v>1-2</v>
      </c>
      <c r="HC2" s="102" t="str">
        <f aca="true" t="shared" si="11" ref="HC2:IM3">Y2</f>
        <v>3-0</v>
      </c>
      <c r="HD2" s="102" t="str">
        <f t="shared" si="11"/>
        <v>1-1</v>
      </c>
      <c r="HE2" s="102" t="str">
        <f t="shared" si="11"/>
        <v>3-0</v>
      </c>
      <c r="HF2" s="102" t="str">
        <f t="shared" si="11"/>
        <v>3-1</v>
      </c>
      <c r="HG2" s="102" t="str">
        <f t="shared" si="11"/>
        <v>1-0</v>
      </c>
      <c r="HH2" s="102" t="str">
        <f t="shared" si="11"/>
        <v>0-1</v>
      </c>
      <c r="HI2" s="102" t="str">
        <f t="shared" si="11"/>
        <v>1-0</v>
      </c>
      <c r="HJ2" s="102" t="str">
        <f t="shared" si="11"/>
        <v>2-1</v>
      </c>
      <c r="HK2" s="102" t="str">
        <f t="shared" si="11"/>
        <v>1-2</v>
      </c>
      <c r="HL2" s="102" t="str">
        <f t="shared" si="11"/>
        <v>3-2</v>
      </c>
      <c r="HM2" s="102" t="str">
        <f t="shared" si="11"/>
        <v>1-0</v>
      </c>
      <c r="HN2" s="102" t="str">
        <f t="shared" si="11"/>
        <v>4-1</v>
      </c>
      <c r="HO2" s="102" t="str">
        <f t="shared" si="11"/>
        <v>1-0</v>
      </c>
      <c r="HP2" s="102" t="str">
        <f t="shared" si="11"/>
        <v>3-2</v>
      </c>
      <c r="HQ2" s="102" t="str">
        <f t="shared" si="11"/>
        <v>1-0</v>
      </c>
      <c r="HR2" s="102" t="str">
        <f t="shared" si="11"/>
        <v>1-0</v>
      </c>
      <c r="HS2" s="102" t="str">
        <f t="shared" si="11"/>
        <v>0-1</v>
      </c>
      <c r="HT2" s="102" t="str">
        <f t="shared" si="11"/>
        <v>2-0</v>
      </c>
      <c r="HU2" s="102" t="str">
        <f t="shared" si="11"/>
        <v>3-1</v>
      </c>
      <c r="HV2" s="102" t="str">
        <f t="shared" si="11"/>
        <v>1-3</v>
      </c>
      <c r="HW2" s="102" t="str">
        <f t="shared" si="11"/>
        <v>1-0</v>
      </c>
      <c r="HX2" s="102" t="str">
        <f t="shared" si="11"/>
        <v>1-1</v>
      </c>
      <c r="HY2" s="102" t="str">
        <f t="shared" si="11"/>
        <v>1-2</v>
      </c>
      <c r="HZ2" s="102" t="str">
        <f t="shared" si="11"/>
        <v>1-1</v>
      </c>
      <c r="IA2" s="102" t="str">
        <f t="shared" si="11"/>
        <v>1-0</v>
      </c>
      <c r="IB2" s="102" t="str">
        <f t="shared" si="11"/>
        <v>1-1</v>
      </c>
      <c r="IC2" s="102" t="str">
        <f t="shared" si="11"/>
        <v>0-1</v>
      </c>
      <c r="ID2" s="102" t="str">
        <f t="shared" si="11"/>
        <v>2-1</v>
      </c>
      <c r="IE2" s="102" t="str">
        <f t="shared" si="11"/>
        <v>0-1</v>
      </c>
      <c r="IF2" s="102" t="str">
        <f t="shared" si="11"/>
        <v>7-1</v>
      </c>
      <c r="IG2" s="102" t="str">
        <f t="shared" si="11"/>
        <v>2-1</v>
      </c>
      <c r="IH2" s="102" t="str">
        <f t="shared" si="11"/>
        <v>2-0</v>
      </c>
      <c r="II2" s="102" t="str">
        <f t="shared" si="11"/>
        <v>0-0</v>
      </c>
      <c r="IJ2" s="102" t="str">
        <f t="shared" si="11"/>
        <v>2-0</v>
      </c>
      <c r="IK2" s="102" t="str">
        <f t="shared" si="11"/>
        <v>0-3</v>
      </c>
      <c r="IL2" s="102" t="str">
        <f t="shared" si="11"/>
        <v>0-3</v>
      </c>
      <c r="IM2" s="102" t="str">
        <f t="shared" si="11"/>
        <v>1-1</v>
      </c>
      <c r="IN2" s="102" t="str">
        <f aca="true" t="shared" si="12" ref="IN2:IS3">BJ2</f>
        <v>1-1</v>
      </c>
      <c r="IO2" s="103" t="str">
        <f t="shared" si="12"/>
        <v>3-1</v>
      </c>
      <c r="IP2" s="103" t="str">
        <f t="shared" si="12"/>
        <v>2-1</v>
      </c>
      <c r="IQ2" s="103" t="str">
        <f t="shared" si="12"/>
        <v>2-0</v>
      </c>
      <c r="IR2" s="103">
        <f t="shared" si="12"/>
        <v>0</v>
      </c>
      <c r="IS2" s="230">
        <f t="shared" si="12"/>
        <v>0</v>
      </c>
      <c r="IT2" s="137"/>
      <c r="IU2" s="137"/>
      <c r="IV2" s="137"/>
    </row>
    <row r="3" spans="1:256" s="86" customFormat="1" ht="91.5" customHeight="1" thickBot="1" thickTop="1">
      <c r="A3" s="81"/>
      <c r="B3" s="82"/>
      <c r="C3" s="299" t="s">
        <v>0</v>
      </c>
      <c r="D3" s="299" t="s">
        <v>1</v>
      </c>
      <c r="E3" s="299" t="s">
        <v>2</v>
      </c>
      <c r="F3" s="299" t="s">
        <v>3</v>
      </c>
      <c r="G3" s="299" t="s">
        <v>4</v>
      </c>
      <c r="H3" s="299" t="s">
        <v>5</v>
      </c>
      <c r="I3" s="299" t="s">
        <v>6</v>
      </c>
      <c r="J3" s="299" t="s">
        <v>7</v>
      </c>
      <c r="K3" s="299" t="s">
        <v>8</v>
      </c>
      <c r="L3" s="299" t="s">
        <v>49</v>
      </c>
      <c r="M3" s="299" t="s">
        <v>44</v>
      </c>
      <c r="N3" s="299" t="s">
        <v>45</v>
      </c>
      <c r="O3" s="299" t="s">
        <v>46</v>
      </c>
      <c r="P3" s="299" t="s">
        <v>47</v>
      </c>
      <c r="Q3" s="299" t="s">
        <v>48</v>
      </c>
      <c r="R3" s="299" t="s">
        <v>9</v>
      </c>
      <c r="S3" s="299" t="s">
        <v>10</v>
      </c>
      <c r="T3" s="299" t="s">
        <v>11</v>
      </c>
      <c r="U3" s="299" t="s">
        <v>12</v>
      </c>
      <c r="V3" s="299" t="s">
        <v>13</v>
      </c>
      <c r="W3" s="83"/>
      <c r="X3" s="84" t="s">
        <v>56</v>
      </c>
      <c r="Y3" s="118" t="s">
        <v>71</v>
      </c>
      <c r="Z3" s="64" t="s">
        <v>110</v>
      </c>
      <c r="AA3" s="118" t="s">
        <v>69</v>
      </c>
      <c r="AB3" s="64" t="s">
        <v>67</v>
      </c>
      <c r="AC3" s="118" t="s">
        <v>64</v>
      </c>
      <c r="AD3" s="64" t="s">
        <v>70</v>
      </c>
      <c r="AE3" s="118" t="s">
        <v>65</v>
      </c>
      <c r="AF3" s="118" t="s">
        <v>60</v>
      </c>
      <c r="AG3" s="64" t="s">
        <v>68</v>
      </c>
      <c r="AH3" s="118" t="s">
        <v>111</v>
      </c>
      <c r="AI3" s="64" t="s">
        <v>112</v>
      </c>
      <c r="AJ3" s="118" t="s">
        <v>61</v>
      </c>
      <c r="AK3" s="64" t="s">
        <v>83</v>
      </c>
      <c r="AL3" s="118" t="s">
        <v>113</v>
      </c>
      <c r="AM3" s="64" t="s">
        <v>63</v>
      </c>
      <c r="AN3" s="118" t="s">
        <v>114</v>
      </c>
      <c r="AO3" s="64" t="s">
        <v>66</v>
      </c>
      <c r="AP3" s="118" t="s">
        <v>62</v>
      </c>
      <c r="AQ3" s="117" t="s">
        <v>56</v>
      </c>
      <c r="AR3" s="64" t="s">
        <v>71</v>
      </c>
      <c r="AS3" s="118" t="s">
        <v>110</v>
      </c>
      <c r="AT3" s="64" t="s">
        <v>69</v>
      </c>
      <c r="AU3" s="118" t="s">
        <v>67</v>
      </c>
      <c r="AV3" s="64" t="s">
        <v>64</v>
      </c>
      <c r="AW3" s="118" t="s">
        <v>70</v>
      </c>
      <c r="AX3" s="64" t="s">
        <v>65</v>
      </c>
      <c r="AY3" s="64" t="s">
        <v>60</v>
      </c>
      <c r="AZ3" s="118" t="s">
        <v>68</v>
      </c>
      <c r="BA3" s="64" t="s">
        <v>111</v>
      </c>
      <c r="BB3" s="118" t="s">
        <v>112</v>
      </c>
      <c r="BC3" s="64" t="s">
        <v>61</v>
      </c>
      <c r="BD3" s="118" t="s">
        <v>83</v>
      </c>
      <c r="BE3" s="64" t="s">
        <v>113</v>
      </c>
      <c r="BF3" s="118" t="s">
        <v>63</v>
      </c>
      <c r="BG3" s="64" t="s">
        <v>114</v>
      </c>
      <c r="BH3" s="118" t="s">
        <v>66</v>
      </c>
      <c r="BI3" s="64" t="s">
        <v>62</v>
      </c>
      <c r="BJ3" s="64" t="s">
        <v>115</v>
      </c>
      <c r="BK3" s="118" t="s">
        <v>116</v>
      </c>
      <c r="BL3" s="84" t="s">
        <v>116</v>
      </c>
      <c r="BM3" s="118" t="s">
        <v>115</v>
      </c>
      <c r="BN3" s="125"/>
      <c r="BO3" s="125"/>
      <c r="BP3" s="83"/>
      <c r="BQ3" s="85" t="str">
        <f t="shared" si="0"/>
        <v>Catarroja</v>
      </c>
      <c r="BR3" s="85" t="str">
        <f t="shared" si="0"/>
        <v>Paiporta</v>
      </c>
      <c r="BS3" s="85" t="str">
        <f t="shared" si="0"/>
        <v>Torrent</v>
      </c>
      <c r="BT3" s="85" t="str">
        <f t="shared" si="0"/>
        <v>Cheste</v>
      </c>
      <c r="BU3" s="85" t="str">
        <f t="shared" si="0"/>
        <v>Tavernes</v>
      </c>
      <c r="BV3" s="85" t="str">
        <f t="shared" si="0"/>
        <v>Silla</v>
      </c>
      <c r="BW3" s="85" t="str">
        <f t="shared" si="0"/>
        <v>L'Alcúdia</v>
      </c>
      <c r="BX3" s="85" t="str">
        <f t="shared" si="0"/>
        <v>Mislata</v>
      </c>
      <c r="BY3" s="85" t="str">
        <f t="shared" si="0"/>
        <v>Cullera</v>
      </c>
      <c r="BZ3" s="85" t="str">
        <f t="shared" si="0"/>
        <v>Alfarp</v>
      </c>
      <c r="CA3" s="128" t="str">
        <f t="shared" si="1"/>
        <v>B. La Llum</v>
      </c>
      <c r="CB3" s="128" t="str">
        <f t="shared" si="1"/>
        <v>Chiva</v>
      </c>
      <c r="CC3" s="128" t="str">
        <f t="shared" si="1"/>
        <v>Requena</v>
      </c>
      <c r="CD3" s="128" t="str">
        <f t="shared" si="1"/>
        <v>Torre Llevant</v>
      </c>
      <c r="CE3" s="128" t="str">
        <f t="shared" si="1"/>
        <v>Alberic</v>
      </c>
      <c r="CF3" s="128" t="str">
        <f t="shared" si="1"/>
        <v>Buñol</v>
      </c>
      <c r="CG3" s="128" t="str">
        <f aca="true" t="shared" si="13" ref="CG3:DF3">AN3</f>
        <v>Pobla Llarga</v>
      </c>
      <c r="CH3" s="128" t="str">
        <f t="shared" si="13"/>
        <v>Carcaixent</v>
      </c>
      <c r="CI3" s="128" t="str">
        <f t="shared" si="13"/>
        <v>Picassent</v>
      </c>
      <c r="CJ3" s="128" t="str">
        <f t="shared" si="13"/>
        <v>Catarroja</v>
      </c>
      <c r="CK3" s="128" t="str">
        <f t="shared" si="13"/>
        <v>Paiporta</v>
      </c>
      <c r="CL3" s="128" t="str">
        <f t="shared" si="13"/>
        <v>Torrent</v>
      </c>
      <c r="CM3" s="128" t="str">
        <f t="shared" si="13"/>
        <v>Cheste</v>
      </c>
      <c r="CN3" s="128" t="str">
        <f t="shared" si="13"/>
        <v>Tavernes</v>
      </c>
      <c r="CO3" s="128" t="str">
        <f t="shared" si="13"/>
        <v>Silla</v>
      </c>
      <c r="CP3" s="128" t="str">
        <f t="shared" si="13"/>
        <v>L'Alcúdia</v>
      </c>
      <c r="CQ3" s="128" t="str">
        <f t="shared" si="13"/>
        <v>Mislata</v>
      </c>
      <c r="CR3" s="128" t="str">
        <f t="shared" si="13"/>
        <v>Cullera</v>
      </c>
      <c r="CS3" s="128" t="str">
        <f t="shared" si="13"/>
        <v>Alfarp</v>
      </c>
      <c r="CT3" s="128" t="str">
        <f t="shared" si="13"/>
        <v>B. La Llum</v>
      </c>
      <c r="CU3" s="128" t="str">
        <f t="shared" si="13"/>
        <v>Chiva</v>
      </c>
      <c r="CV3" s="128" t="str">
        <f t="shared" si="13"/>
        <v>Requena</v>
      </c>
      <c r="CW3" s="128" t="str">
        <f t="shared" si="13"/>
        <v>Torre Llevant</v>
      </c>
      <c r="CX3" s="128" t="str">
        <f t="shared" si="13"/>
        <v>Alberic</v>
      </c>
      <c r="CY3" s="128" t="str">
        <f t="shared" si="13"/>
        <v>Buñol</v>
      </c>
      <c r="CZ3" s="128" t="str">
        <f t="shared" si="13"/>
        <v>Pobla Llarga</v>
      </c>
      <c r="DA3" s="128" t="str">
        <f t="shared" si="13"/>
        <v>Carcaixent</v>
      </c>
      <c r="DB3" s="128" t="str">
        <f t="shared" si="13"/>
        <v>Picassent</v>
      </c>
      <c r="DC3" s="128" t="str">
        <f t="shared" si="13"/>
        <v>Betxí</v>
      </c>
      <c r="DD3" s="128" t="str">
        <f t="shared" si="13"/>
        <v>Santa Pola</v>
      </c>
      <c r="DE3" s="128" t="str">
        <f t="shared" si="13"/>
        <v>Santa Pola</v>
      </c>
      <c r="DF3" s="128" t="str">
        <f t="shared" si="13"/>
        <v>Betxí</v>
      </c>
      <c r="DG3" s="128">
        <f>BN3</f>
        <v>0</v>
      </c>
      <c r="DH3" s="128">
        <f>BO3</f>
        <v>0</v>
      </c>
      <c r="DI3" s="316" t="s">
        <v>16</v>
      </c>
      <c r="DJ3" s="85" t="str">
        <f t="shared" si="3"/>
        <v>Catarroja</v>
      </c>
      <c r="DK3" s="85" t="str">
        <f t="shared" si="3"/>
        <v>Paiporta</v>
      </c>
      <c r="DL3" s="85" t="str">
        <f t="shared" si="3"/>
        <v>Torrent</v>
      </c>
      <c r="DM3" s="85" t="str">
        <f t="shared" si="3"/>
        <v>Cheste</v>
      </c>
      <c r="DN3" s="85" t="str">
        <f t="shared" si="3"/>
        <v>Tavernes</v>
      </c>
      <c r="DO3" s="85" t="str">
        <f t="shared" si="3"/>
        <v>Silla</v>
      </c>
      <c r="DP3" s="85" t="str">
        <f t="shared" si="3"/>
        <v>L'Alcúdia</v>
      </c>
      <c r="DQ3" s="85" t="str">
        <f t="shared" si="3"/>
        <v>Mislata</v>
      </c>
      <c r="DR3" s="85" t="str">
        <f t="shared" si="3"/>
        <v>Cullera</v>
      </c>
      <c r="DS3" s="85" t="str">
        <f t="shared" si="3"/>
        <v>Alfarp</v>
      </c>
      <c r="DT3" s="85" t="str">
        <f t="shared" si="4"/>
        <v>B. La Llum</v>
      </c>
      <c r="DU3" s="85" t="str">
        <f t="shared" si="4"/>
        <v>Chiva</v>
      </c>
      <c r="DV3" s="85" t="str">
        <f t="shared" si="4"/>
        <v>Requena</v>
      </c>
      <c r="DW3" s="85" t="str">
        <f t="shared" si="4"/>
        <v>Torre Llevant</v>
      </c>
      <c r="DX3" s="85" t="str">
        <f t="shared" si="4"/>
        <v>Alberic</v>
      </c>
      <c r="DY3" s="85" t="str">
        <f t="shared" si="4"/>
        <v>Buñol</v>
      </c>
      <c r="DZ3" s="85" t="str">
        <f t="shared" si="4"/>
        <v>Pobla Llarga</v>
      </c>
      <c r="EA3" s="85" t="str">
        <f t="shared" si="4"/>
        <v>Carcaixent</v>
      </c>
      <c r="EB3" s="85" t="str">
        <f aca="true" t="shared" si="14" ref="EB3:EU3">CI3</f>
        <v>Picassent</v>
      </c>
      <c r="EC3" s="85" t="str">
        <f t="shared" si="14"/>
        <v>Catarroja</v>
      </c>
      <c r="ED3" s="85" t="str">
        <f t="shared" si="14"/>
        <v>Paiporta</v>
      </c>
      <c r="EE3" s="85" t="str">
        <f t="shared" si="14"/>
        <v>Torrent</v>
      </c>
      <c r="EF3" s="85" t="str">
        <f t="shared" si="14"/>
        <v>Cheste</v>
      </c>
      <c r="EG3" s="85" t="str">
        <f t="shared" si="14"/>
        <v>Tavernes</v>
      </c>
      <c r="EH3" s="85" t="str">
        <f t="shared" si="14"/>
        <v>Silla</v>
      </c>
      <c r="EI3" s="85" t="str">
        <f t="shared" si="14"/>
        <v>L'Alcúdia</v>
      </c>
      <c r="EJ3" s="85" t="str">
        <f t="shared" si="14"/>
        <v>Mislata</v>
      </c>
      <c r="EK3" s="85" t="str">
        <f t="shared" si="14"/>
        <v>Cullera</v>
      </c>
      <c r="EL3" s="85" t="str">
        <f t="shared" si="14"/>
        <v>Alfarp</v>
      </c>
      <c r="EM3" s="85" t="str">
        <f t="shared" si="14"/>
        <v>B. La Llum</v>
      </c>
      <c r="EN3" s="85" t="str">
        <f t="shared" si="14"/>
        <v>Chiva</v>
      </c>
      <c r="EO3" s="85" t="str">
        <f t="shared" si="14"/>
        <v>Requena</v>
      </c>
      <c r="EP3" s="85" t="str">
        <f t="shared" si="14"/>
        <v>Torre Llevant</v>
      </c>
      <c r="EQ3" s="85" t="str">
        <f t="shared" si="14"/>
        <v>Alberic</v>
      </c>
      <c r="ER3" s="85" t="str">
        <f t="shared" si="14"/>
        <v>Buñol</v>
      </c>
      <c r="ES3" s="85" t="str">
        <f t="shared" si="14"/>
        <v>Pobla Llarga</v>
      </c>
      <c r="ET3" s="85" t="str">
        <f t="shared" si="14"/>
        <v>Carcaixent</v>
      </c>
      <c r="EU3" s="85" t="str">
        <f t="shared" si="14"/>
        <v>Picassent</v>
      </c>
      <c r="EV3" s="85" t="str">
        <f aca="true" t="shared" si="15" ref="EV3:FA3">DC3</f>
        <v>Betxí</v>
      </c>
      <c r="EW3" s="85" t="str">
        <f t="shared" si="15"/>
        <v>Santa Pola</v>
      </c>
      <c r="EX3" s="85" t="str">
        <f t="shared" si="15"/>
        <v>Santa Pola</v>
      </c>
      <c r="EY3" s="85" t="str">
        <f t="shared" si="15"/>
        <v>Betxí</v>
      </c>
      <c r="EZ3" s="85">
        <f t="shared" si="15"/>
        <v>0</v>
      </c>
      <c r="FA3" s="85">
        <f t="shared" si="15"/>
        <v>0</v>
      </c>
      <c r="FB3" s="310" t="s">
        <v>57</v>
      </c>
      <c r="FC3" s="312" t="s">
        <v>58</v>
      </c>
      <c r="FD3" s="314" t="s">
        <v>59</v>
      </c>
      <c r="FE3" s="84" t="str">
        <f t="shared" si="6"/>
        <v>Catarroja</v>
      </c>
      <c r="FF3" s="84" t="str">
        <f t="shared" si="6"/>
        <v>Paiporta</v>
      </c>
      <c r="FG3" s="84" t="str">
        <f t="shared" si="6"/>
        <v>Torrent</v>
      </c>
      <c r="FH3" s="84" t="str">
        <f t="shared" si="6"/>
        <v>Cheste</v>
      </c>
      <c r="FI3" s="84" t="str">
        <f t="shared" si="6"/>
        <v>Tavernes</v>
      </c>
      <c r="FJ3" s="84" t="str">
        <f t="shared" si="6"/>
        <v>Silla</v>
      </c>
      <c r="FK3" s="84" t="str">
        <f t="shared" si="6"/>
        <v>L'Alcúdia</v>
      </c>
      <c r="FL3" s="84" t="str">
        <f t="shared" si="6"/>
        <v>Mislata</v>
      </c>
      <c r="FM3" s="84" t="str">
        <f t="shared" si="6"/>
        <v>Cullera</v>
      </c>
      <c r="FN3" s="84" t="str">
        <f t="shared" si="6"/>
        <v>Alfarp</v>
      </c>
      <c r="FO3" s="84" t="str">
        <f t="shared" si="7"/>
        <v>B. La Llum</v>
      </c>
      <c r="FP3" s="84" t="str">
        <f t="shared" si="7"/>
        <v>Chiva</v>
      </c>
      <c r="FQ3" s="84" t="str">
        <f t="shared" si="7"/>
        <v>Requena</v>
      </c>
      <c r="FR3" s="84" t="str">
        <f t="shared" si="7"/>
        <v>Torre Llevant</v>
      </c>
      <c r="FS3" s="84" t="str">
        <f t="shared" si="7"/>
        <v>Alberic</v>
      </c>
      <c r="FT3" s="84" t="str">
        <f t="shared" si="7"/>
        <v>Buñol</v>
      </c>
      <c r="FU3" s="84" t="str">
        <f t="shared" si="7"/>
        <v>Pobla Llarga</v>
      </c>
      <c r="FV3" s="84" t="str">
        <f t="shared" si="7"/>
        <v>Carcaixent</v>
      </c>
      <c r="FW3" s="84" t="str">
        <f t="shared" si="7"/>
        <v>Picassent</v>
      </c>
      <c r="FX3" s="84" t="str">
        <f t="shared" si="7"/>
        <v>Catarroja</v>
      </c>
      <c r="FY3" s="84" t="str">
        <f t="shared" si="8"/>
        <v>Paiporta</v>
      </c>
      <c r="FZ3" s="84" t="str">
        <f t="shared" si="8"/>
        <v>Torrent</v>
      </c>
      <c r="GA3" s="84" t="str">
        <f t="shared" si="8"/>
        <v>Cheste</v>
      </c>
      <c r="GB3" s="84" t="str">
        <f t="shared" si="8"/>
        <v>Tavernes</v>
      </c>
      <c r="GC3" s="84" t="str">
        <f t="shared" si="8"/>
        <v>Silla</v>
      </c>
      <c r="GD3" s="84" t="str">
        <f t="shared" si="8"/>
        <v>L'Alcúdia</v>
      </c>
      <c r="GE3" s="84" t="str">
        <f t="shared" si="8"/>
        <v>Mislata</v>
      </c>
      <c r="GF3" s="84" t="str">
        <f t="shared" si="8"/>
        <v>Cullera</v>
      </c>
      <c r="GG3" s="84" t="str">
        <f t="shared" si="8"/>
        <v>Alfarp</v>
      </c>
      <c r="GH3" s="84" t="str">
        <f t="shared" si="8"/>
        <v>B. La Llum</v>
      </c>
      <c r="GI3" s="84" t="str">
        <f t="shared" si="9"/>
        <v>Chiva</v>
      </c>
      <c r="GJ3" s="84" t="str">
        <f t="shared" si="9"/>
        <v>Requena</v>
      </c>
      <c r="GK3" s="84" t="str">
        <f t="shared" si="9"/>
        <v>Torre Llevant</v>
      </c>
      <c r="GL3" s="84" t="str">
        <f t="shared" si="9"/>
        <v>Alberic</v>
      </c>
      <c r="GM3" s="84" t="str">
        <f t="shared" si="9"/>
        <v>Buñol</v>
      </c>
      <c r="GN3" s="84" t="str">
        <f t="shared" si="9"/>
        <v>Pobla Llarga</v>
      </c>
      <c r="GO3" s="84" t="str">
        <f t="shared" si="9"/>
        <v>Carcaixent</v>
      </c>
      <c r="GP3" s="84" t="str">
        <f t="shared" si="9"/>
        <v>Picassent</v>
      </c>
      <c r="GQ3" s="84" t="str">
        <f t="shared" si="9"/>
        <v>Betxí</v>
      </c>
      <c r="GR3" s="84" t="str">
        <f t="shared" si="9"/>
        <v>Santa Pola</v>
      </c>
      <c r="GS3" s="84" t="str">
        <f t="shared" si="10"/>
        <v>Santa Pola</v>
      </c>
      <c r="GT3" s="84" t="str">
        <f t="shared" si="10"/>
        <v>Betxí</v>
      </c>
      <c r="GU3" s="84">
        <f t="shared" si="10"/>
        <v>0</v>
      </c>
      <c r="GV3" s="84">
        <f t="shared" si="10"/>
        <v>0</v>
      </c>
      <c r="GW3" s="144"/>
      <c r="GX3" s="120"/>
      <c r="GY3" s="122"/>
      <c r="GZ3" s="227"/>
      <c r="HA3" s="302"/>
      <c r="HB3" s="84" t="str">
        <f>X3</f>
        <v>Catarroja</v>
      </c>
      <c r="HC3" s="84" t="str">
        <f t="shared" si="11"/>
        <v>Paiporta</v>
      </c>
      <c r="HD3" s="84" t="str">
        <f t="shared" si="11"/>
        <v>Torrent</v>
      </c>
      <c r="HE3" s="84" t="str">
        <f t="shared" si="11"/>
        <v>Cheste</v>
      </c>
      <c r="HF3" s="84" t="str">
        <f t="shared" si="11"/>
        <v>Tavernes</v>
      </c>
      <c r="HG3" s="84" t="str">
        <f t="shared" si="11"/>
        <v>Silla</v>
      </c>
      <c r="HH3" s="84" t="str">
        <f t="shared" si="11"/>
        <v>L'Alcúdia</v>
      </c>
      <c r="HI3" s="84" t="str">
        <f t="shared" si="11"/>
        <v>Mislata</v>
      </c>
      <c r="HJ3" s="84" t="str">
        <f t="shared" si="11"/>
        <v>Cullera</v>
      </c>
      <c r="HK3" s="84" t="str">
        <f t="shared" si="11"/>
        <v>Alfarp</v>
      </c>
      <c r="HL3" s="84" t="str">
        <f t="shared" si="11"/>
        <v>B. La Llum</v>
      </c>
      <c r="HM3" s="84" t="str">
        <f t="shared" si="11"/>
        <v>Chiva</v>
      </c>
      <c r="HN3" s="84" t="str">
        <f t="shared" si="11"/>
        <v>Requena</v>
      </c>
      <c r="HO3" s="84" t="str">
        <f t="shared" si="11"/>
        <v>Torre Llevant</v>
      </c>
      <c r="HP3" s="84" t="str">
        <f t="shared" si="11"/>
        <v>Alberic</v>
      </c>
      <c r="HQ3" s="84" t="str">
        <f t="shared" si="11"/>
        <v>Buñol</v>
      </c>
      <c r="HR3" s="84" t="str">
        <f t="shared" si="11"/>
        <v>Pobla Llarga</v>
      </c>
      <c r="HS3" s="84" t="str">
        <f t="shared" si="11"/>
        <v>Carcaixent</v>
      </c>
      <c r="HT3" s="84" t="str">
        <f t="shared" si="11"/>
        <v>Picassent</v>
      </c>
      <c r="HU3" s="84" t="str">
        <f t="shared" si="11"/>
        <v>Catarroja</v>
      </c>
      <c r="HV3" s="84" t="str">
        <f t="shared" si="11"/>
        <v>Paiporta</v>
      </c>
      <c r="HW3" s="84" t="str">
        <f t="shared" si="11"/>
        <v>Torrent</v>
      </c>
      <c r="HX3" s="84" t="str">
        <f t="shared" si="11"/>
        <v>Cheste</v>
      </c>
      <c r="HY3" s="84" t="str">
        <f t="shared" si="11"/>
        <v>Tavernes</v>
      </c>
      <c r="HZ3" s="84" t="str">
        <f t="shared" si="11"/>
        <v>Silla</v>
      </c>
      <c r="IA3" s="84" t="str">
        <f t="shared" si="11"/>
        <v>L'Alcúdia</v>
      </c>
      <c r="IB3" s="84" t="str">
        <f t="shared" si="11"/>
        <v>Mislata</v>
      </c>
      <c r="IC3" s="84" t="str">
        <f t="shared" si="11"/>
        <v>Cullera</v>
      </c>
      <c r="ID3" s="84" t="str">
        <f t="shared" si="11"/>
        <v>Alfarp</v>
      </c>
      <c r="IE3" s="84" t="str">
        <f t="shared" si="11"/>
        <v>B. La Llum</v>
      </c>
      <c r="IF3" s="84" t="str">
        <f t="shared" si="11"/>
        <v>Chiva</v>
      </c>
      <c r="IG3" s="84" t="str">
        <f t="shared" si="11"/>
        <v>Requena</v>
      </c>
      <c r="IH3" s="84" t="str">
        <f t="shared" si="11"/>
        <v>Torre Llevant</v>
      </c>
      <c r="II3" s="84" t="str">
        <f t="shared" si="11"/>
        <v>Alberic</v>
      </c>
      <c r="IJ3" s="84" t="str">
        <f t="shared" si="11"/>
        <v>Buñol</v>
      </c>
      <c r="IK3" s="84" t="str">
        <f t="shared" si="11"/>
        <v>Pobla Llarga</v>
      </c>
      <c r="IL3" s="84" t="str">
        <f t="shared" si="11"/>
        <v>Carcaixent</v>
      </c>
      <c r="IM3" s="84" t="str">
        <f t="shared" si="11"/>
        <v>Picassent</v>
      </c>
      <c r="IN3" s="231" t="str">
        <f t="shared" si="12"/>
        <v>Betxí</v>
      </c>
      <c r="IO3" s="125" t="str">
        <f t="shared" si="12"/>
        <v>Santa Pola</v>
      </c>
      <c r="IP3" s="125" t="str">
        <f t="shared" si="12"/>
        <v>Santa Pola</v>
      </c>
      <c r="IQ3" s="125" t="str">
        <f t="shared" si="12"/>
        <v>Betxí</v>
      </c>
      <c r="IR3" s="125">
        <f t="shared" si="12"/>
        <v>0</v>
      </c>
      <c r="IS3" s="232">
        <f t="shared" si="12"/>
        <v>0</v>
      </c>
      <c r="IT3" s="138"/>
      <c r="IU3" s="138"/>
      <c r="IV3" s="138"/>
    </row>
    <row r="4" spans="1:256" s="86" customFormat="1" ht="18" customHeight="1" thickBot="1" thickTop="1">
      <c r="A4" s="109"/>
      <c r="B4" s="87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88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1</v>
      </c>
      <c r="BK4" s="5">
        <v>2</v>
      </c>
      <c r="BL4" s="5">
        <v>3</v>
      </c>
      <c r="BM4" s="104">
        <v>4</v>
      </c>
      <c r="BN4" s="5">
        <v>5</v>
      </c>
      <c r="BO4" s="6">
        <v>6</v>
      </c>
      <c r="BP4" s="89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129">
        <v>11</v>
      </c>
      <c r="CB4" s="129">
        <v>12</v>
      </c>
      <c r="CC4" s="129">
        <v>13</v>
      </c>
      <c r="CD4" s="129">
        <v>14</v>
      </c>
      <c r="CE4" s="129">
        <v>15</v>
      </c>
      <c r="CF4" s="129">
        <v>16</v>
      </c>
      <c r="CG4" s="129">
        <v>17</v>
      </c>
      <c r="CH4" s="129">
        <v>18</v>
      </c>
      <c r="CI4" s="129">
        <v>19</v>
      </c>
      <c r="CJ4" s="129">
        <v>20</v>
      </c>
      <c r="CK4" s="129">
        <v>21</v>
      </c>
      <c r="CL4" s="129">
        <v>22</v>
      </c>
      <c r="CM4" s="129">
        <v>23</v>
      </c>
      <c r="CN4" s="129">
        <v>24</v>
      </c>
      <c r="CO4" s="129">
        <v>25</v>
      </c>
      <c r="CP4" s="129">
        <v>26</v>
      </c>
      <c r="CQ4" s="129">
        <v>27</v>
      </c>
      <c r="CR4" s="129">
        <v>28</v>
      </c>
      <c r="CS4" s="129">
        <v>29</v>
      </c>
      <c r="CT4" s="129">
        <v>30</v>
      </c>
      <c r="CU4" s="129">
        <v>31</v>
      </c>
      <c r="CV4" s="129">
        <v>32</v>
      </c>
      <c r="CW4" s="129">
        <v>33</v>
      </c>
      <c r="CX4" s="129">
        <v>34</v>
      </c>
      <c r="CY4" s="129">
        <v>35</v>
      </c>
      <c r="CZ4" s="129">
        <v>36</v>
      </c>
      <c r="DA4" s="129">
        <v>37</v>
      </c>
      <c r="DB4" s="129">
        <v>38</v>
      </c>
      <c r="DC4" s="129">
        <v>39</v>
      </c>
      <c r="DD4" s="129">
        <v>40</v>
      </c>
      <c r="DE4" s="129">
        <v>41</v>
      </c>
      <c r="DF4" s="130">
        <v>42</v>
      </c>
      <c r="DG4" s="129">
        <v>1</v>
      </c>
      <c r="DH4" s="129">
        <v>2</v>
      </c>
      <c r="DI4" s="317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35</v>
      </c>
      <c r="ES4" s="5">
        <v>36</v>
      </c>
      <c r="ET4" s="5">
        <v>37</v>
      </c>
      <c r="EU4" s="5">
        <v>38</v>
      </c>
      <c r="EV4" s="5">
        <v>39</v>
      </c>
      <c r="EW4" s="5">
        <v>40</v>
      </c>
      <c r="EX4" s="5">
        <v>41</v>
      </c>
      <c r="EY4" s="104">
        <v>42</v>
      </c>
      <c r="EZ4" s="5">
        <v>1</v>
      </c>
      <c r="FA4" s="5">
        <v>2</v>
      </c>
      <c r="FB4" s="311"/>
      <c r="FC4" s="313"/>
      <c r="FD4" s="315"/>
      <c r="FE4" s="5">
        <v>1</v>
      </c>
      <c r="FF4" s="5">
        <v>2</v>
      </c>
      <c r="FG4" s="5">
        <v>3</v>
      </c>
      <c r="FH4" s="5">
        <v>4</v>
      </c>
      <c r="FI4" s="5">
        <v>5</v>
      </c>
      <c r="FJ4" s="5">
        <v>6</v>
      </c>
      <c r="FK4" s="5">
        <v>7</v>
      </c>
      <c r="FL4" s="5">
        <v>8</v>
      </c>
      <c r="FM4" s="5">
        <v>9</v>
      </c>
      <c r="FN4" s="5">
        <v>10</v>
      </c>
      <c r="FO4" s="5">
        <v>11</v>
      </c>
      <c r="FP4" s="5">
        <v>12</v>
      </c>
      <c r="FQ4" s="5">
        <v>13</v>
      </c>
      <c r="FR4" s="5">
        <v>14</v>
      </c>
      <c r="FS4" s="5">
        <v>15</v>
      </c>
      <c r="FT4" s="5">
        <v>16</v>
      </c>
      <c r="FU4" s="5">
        <v>17</v>
      </c>
      <c r="FV4" s="5">
        <v>18</v>
      </c>
      <c r="FW4" s="5">
        <v>19</v>
      </c>
      <c r="FX4" s="5">
        <v>20</v>
      </c>
      <c r="FY4" s="5">
        <v>21</v>
      </c>
      <c r="FZ4" s="5">
        <v>22</v>
      </c>
      <c r="GA4" s="5">
        <v>23</v>
      </c>
      <c r="GB4" s="5">
        <v>24</v>
      </c>
      <c r="GC4" s="5">
        <v>25</v>
      </c>
      <c r="GD4" s="5">
        <v>26</v>
      </c>
      <c r="GE4" s="5">
        <v>27</v>
      </c>
      <c r="GF4" s="5">
        <v>28</v>
      </c>
      <c r="GG4" s="5">
        <v>29</v>
      </c>
      <c r="GH4" s="5">
        <v>30</v>
      </c>
      <c r="GI4" s="5">
        <v>31</v>
      </c>
      <c r="GJ4" s="5">
        <v>32</v>
      </c>
      <c r="GK4" s="5">
        <v>33</v>
      </c>
      <c r="GL4" s="5">
        <v>34</v>
      </c>
      <c r="GM4" s="5">
        <v>35</v>
      </c>
      <c r="GN4" s="5">
        <v>36</v>
      </c>
      <c r="GO4" s="5">
        <v>37</v>
      </c>
      <c r="GP4" s="104">
        <v>38</v>
      </c>
      <c r="GQ4" s="5">
        <v>1</v>
      </c>
      <c r="GR4" s="5">
        <v>2</v>
      </c>
      <c r="GS4" s="104">
        <v>3</v>
      </c>
      <c r="GT4" s="107">
        <v>4</v>
      </c>
      <c r="GU4" s="107">
        <v>1</v>
      </c>
      <c r="GV4" s="107">
        <v>2</v>
      </c>
      <c r="GW4" s="107">
        <v>3</v>
      </c>
      <c r="GX4" s="107">
        <v>4</v>
      </c>
      <c r="GY4" s="107">
        <v>5</v>
      </c>
      <c r="GZ4" s="228">
        <v>6</v>
      </c>
      <c r="HA4" s="303"/>
      <c r="HB4" s="229">
        <v>1</v>
      </c>
      <c r="HC4" s="5">
        <v>2</v>
      </c>
      <c r="HD4" s="5">
        <v>3</v>
      </c>
      <c r="HE4" s="5">
        <v>4</v>
      </c>
      <c r="HF4" s="5">
        <v>5</v>
      </c>
      <c r="HG4" s="5">
        <v>6</v>
      </c>
      <c r="HH4" s="5">
        <v>7</v>
      </c>
      <c r="HI4" s="5">
        <v>8</v>
      </c>
      <c r="HJ4" s="5">
        <v>9</v>
      </c>
      <c r="HK4" s="5">
        <v>10</v>
      </c>
      <c r="HL4" s="5">
        <v>11</v>
      </c>
      <c r="HM4" s="5">
        <v>12</v>
      </c>
      <c r="HN4" s="5">
        <v>13</v>
      </c>
      <c r="HO4" s="5">
        <v>14</v>
      </c>
      <c r="HP4" s="5">
        <v>15</v>
      </c>
      <c r="HQ4" s="5">
        <v>16</v>
      </c>
      <c r="HR4" s="5">
        <v>17</v>
      </c>
      <c r="HS4" s="5">
        <v>18</v>
      </c>
      <c r="HT4" s="5">
        <v>19</v>
      </c>
      <c r="HU4" s="5">
        <v>20</v>
      </c>
      <c r="HV4" s="5">
        <v>21</v>
      </c>
      <c r="HW4" s="5">
        <v>22</v>
      </c>
      <c r="HX4" s="5">
        <v>23</v>
      </c>
      <c r="HY4" s="5">
        <v>24</v>
      </c>
      <c r="HZ4" s="5">
        <v>25</v>
      </c>
      <c r="IA4" s="5">
        <v>26</v>
      </c>
      <c r="IB4" s="5">
        <v>27</v>
      </c>
      <c r="IC4" s="5">
        <v>28</v>
      </c>
      <c r="ID4" s="5">
        <v>29</v>
      </c>
      <c r="IE4" s="5">
        <v>30</v>
      </c>
      <c r="IF4" s="5">
        <v>31</v>
      </c>
      <c r="IG4" s="5">
        <v>32</v>
      </c>
      <c r="IH4" s="5">
        <v>33</v>
      </c>
      <c r="II4" s="5">
        <v>34</v>
      </c>
      <c r="IJ4" s="5">
        <v>35</v>
      </c>
      <c r="IK4" s="5">
        <v>36</v>
      </c>
      <c r="IL4" s="5">
        <v>37</v>
      </c>
      <c r="IM4" s="104">
        <v>38</v>
      </c>
      <c r="IN4" s="104">
        <v>1</v>
      </c>
      <c r="IO4" s="104">
        <v>2</v>
      </c>
      <c r="IP4" s="104">
        <v>3</v>
      </c>
      <c r="IQ4" s="104">
        <v>4</v>
      </c>
      <c r="IR4" s="104">
        <v>5</v>
      </c>
      <c r="IS4" s="241">
        <v>6</v>
      </c>
      <c r="IT4" s="138"/>
      <c r="IU4" s="138"/>
      <c r="IV4" s="138"/>
    </row>
    <row r="5" spans="1:256" s="202" customFormat="1" ht="13.5" thickTop="1">
      <c r="A5" s="195" t="s">
        <v>96</v>
      </c>
      <c r="B5" s="196" t="s">
        <v>54</v>
      </c>
      <c r="C5" s="179">
        <f>COUNT(BQ5:DH5)</f>
        <v>36</v>
      </c>
      <c r="D5" s="180">
        <f>COUNTIF(X5:BO5,"T")</f>
        <v>36</v>
      </c>
      <c r="E5" s="245">
        <f aca="true" t="shared" si="16" ref="E5:E40">COUNTIF(BQ5:DH5,90)</f>
        <v>35</v>
      </c>
      <c r="F5" s="180">
        <f aca="true" t="shared" si="17" ref="F5:F40">COUNTIF(DJ5:FA5,"I")</f>
        <v>0</v>
      </c>
      <c r="G5" s="180">
        <f aca="true" t="shared" si="18" ref="G5:G40">COUNTIF(DJ5:FA5,"E")</f>
        <v>0</v>
      </c>
      <c r="H5" s="181">
        <f aca="true" t="shared" si="19" ref="H5:H40">COUNTIF(BQ5:DH5,"S")</f>
        <v>0</v>
      </c>
      <c r="I5" s="291">
        <f aca="true" t="shared" si="20" ref="I5:I40">SUM(BQ5:DH5)</f>
        <v>3155</v>
      </c>
      <c r="J5" s="183">
        <f aca="true" t="shared" si="21" ref="J5:J43">ABS(I5/C5)</f>
        <v>87.63888888888889</v>
      </c>
      <c r="K5" s="183">
        <f>ABS(I5*100/I1)</f>
        <v>83.46560846560847</v>
      </c>
      <c r="L5" s="182">
        <f>K1</f>
        <v>42</v>
      </c>
      <c r="M5" s="182">
        <f>COUNTIF(X5:BM5,"C")+COUNTIF(X5:BM5,"T")</f>
        <v>36</v>
      </c>
      <c r="N5" s="182">
        <f>SUM(O5:Q5)</f>
        <v>0</v>
      </c>
      <c r="O5" s="182">
        <f>COUNTIF(X5:BM5,"DT")</f>
        <v>0</v>
      </c>
      <c r="P5" s="182">
        <f>COUNTIF(X5:BM5,"L")</f>
        <v>0</v>
      </c>
      <c r="Q5" s="182">
        <f>COUNTIF(X5:BM5,"S")</f>
        <v>0</v>
      </c>
      <c r="R5" s="184">
        <f aca="true" t="shared" si="22" ref="R5:R40">COUNTIF(FC5:GT5,1)</f>
        <v>4</v>
      </c>
      <c r="S5" s="181">
        <f aca="true" t="shared" si="23" ref="S5:S40">COUNTIF(FC5:GT5,2)</f>
        <v>0</v>
      </c>
      <c r="T5" s="181">
        <f aca="true" t="shared" si="24" ref="T5:T40">COUNTIF(FC5:GT5,"R")</f>
        <v>1</v>
      </c>
      <c r="U5" s="181">
        <f aca="true" t="shared" si="25" ref="U5:U43">SUM(S5:T5)</f>
        <v>1</v>
      </c>
      <c r="V5" s="185">
        <f>HA5</f>
        <v>-27</v>
      </c>
      <c r="W5" s="90"/>
      <c r="X5" s="179" t="s">
        <v>133</v>
      </c>
      <c r="Y5" s="179" t="s">
        <v>133</v>
      </c>
      <c r="Z5" s="179" t="s">
        <v>133</v>
      </c>
      <c r="AA5" s="179" t="s">
        <v>133</v>
      </c>
      <c r="AB5" s="179" t="s">
        <v>133</v>
      </c>
      <c r="AC5" s="180" t="s">
        <v>133</v>
      </c>
      <c r="AD5" s="180" t="s">
        <v>133</v>
      </c>
      <c r="AE5" s="180" t="s">
        <v>133</v>
      </c>
      <c r="AF5" s="180" t="s">
        <v>133</v>
      </c>
      <c r="AG5" s="180" t="s">
        <v>133</v>
      </c>
      <c r="AH5" s="180" t="s">
        <v>133</v>
      </c>
      <c r="AI5" s="180" t="s">
        <v>133</v>
      </c>
      <c r="AJ5" s="180" t="s">
        <v>133</v>
      </c>
      <c r="AK5" s="180" t="s">
        <v>133</v>
      </c>
      <c r="AL5" s="180" t="s">
        <v>133</v>
      </c>
      <c r="AM5" s="180" t="s">
        <v>133</v>
      </c>
      <c r="AN5" s="180"/>
      <c r="AO5" s="180" t="s">
        <v>133</v>
      </c>
      <c r="AP5" s="180" t="s">
        <v>133</v>
      </c>
      <c r="AQ5" s="180" t="s">
        <v>133</v>
      </c>
      <c r="AR5" s="197" t="s">
        <v>133</v>
      </c>
      <c r="AS5" s="197" t="s">
        <v>133</v>
      </c>
      <c r="AT5" s="197" t="s">
        <v>133</v>
      </c>
      <c r="AU5" s="197" t="s">
        <v>133</v>
      </c>
      <c r="AV5" s="197" t="s">
        <v>133</v>
      </c>
      <c r="AW5" s="197" t="s">
        <v>133</v>
      </c>
      <c r="AX5" s="197" t="s">
        <v>133</v>
      </c>
      <c r="AY5" s="197"/>
      <c r="AZ5" s="197"/>
      <c r="BA5" s="197" t="s">
        <v>133</v>
      </c>
      <c r="BB5" s="197"/>
      <c r="BC5" s="197" t="s">
        <v>133</v>
      </c>
      <c r="BD5" s="197" t="s">
        <v>133</v>
      </c>
      <c r="BE5" s="197" t="s">
        <v>133</v>
      </c>
      <c r="BF5" s="197" t="s">
        <v>133</v>
      </c>
      <c r="BG5" s="197" t="s">
        <v>133</v>
      </c>
      <c r="BH5" s="197"/>
      <c r="BI5" s="197"/>
      <c r="BJ5" s="197" t="s">
        <v>133</v>
      </c>
      <c r="BK5" s="197" t="s">
        <v>133</v>
      </c>
      <c r="BL5" s="197" t="s">
        <v>133</v>
      </c>
      <c r="BM5" s="198" t="s">
        <v>133</v>
      </c>
      <c r="BN5" s="180"/>
      <c r="BO5" s="199"/>
      <c r="BP5" s="90"/>
      <c r="BQ5" s="179">
        <v>90</v>
      </c>
      <c r="BR5" s="179">
        <v>90</v>
      </c>
      <c r="BS5" s="179">
        <v>90</v>
      </c>
      <c r="BT5" s="179">
        <v>90</v>
      </c>
      <c r="BU5" s="179">
        <v>90</v>
      </c>
      <c r="BV5" s="180">
        <v>90</v>
      </c>
      <c r="BW5" s="180">
        <v>90</v>
      </c>
      <c r="BX5" s="180">
        <v>90</v>
      </c>
      <c r="BY5" s="180">
        <v>90</v>
      </c>
      <c r="BZ5" s="180">
        <v>90</v>
      </c>
      <c r="CA5" s="180">
        <v>90</v>
      </c>
      <c r="CB5" s="180">
        <v>90</v>
      </c>
      <c r="CC5" s="180">
        <v>90</v>
      </c>
      <c r="CD5" s="180">
        <v>90</v>
      </c>
      <c r="CE5" s="180">
        <v>90</v>
      </c>
      <c r="CF5" s="180">
        <v>90</v>
      </c>
      <c r="CG5" s="180"/>
      <c r="CH5" s="180">
        <v>90</v>
      </c>
      <c r="CI5" s="180">
        <v>90</v>
      </c>
      <c r="CJ5" s="180">
        <v>90</v>
      </c>
      <c r="CK5" s="197">
        <v>90</v>
      </c>
      <c r="CL5" s="197">
        <v>90</v>
      </c>
      <c r="CM5" s="197">
        <v>90</v>
      </c>
      <c r="CN5" s="197">
        <v>90</v>
      </c>
      <c r="CO5" s="197">
        <v>90</v>
      </c>
      <c r="CP5" s="197">
        <v>90</v>
      </c>
      <c r="CQ5" s="318">
        <v>5</v>
      </c>
      <c r="CR5" s="197"/>
      <c r="CS5" s="197"/>
      <c r="CT5" s="197">
        <v>90</v>
      </c>
      <c r="CU5" s="197"/>
      <c r="CV5" s="197">
        <v>90</v>
      </c>
      <c r="CW5" s="197">
        <v>90</v>
      </c>
      <c r="CX5" s="197">
        <v>90</v>
      </c>
      <c r="CY5" s="197">
        <v>90</v>
      </c>
      <c r="CZ5" s="197">
        <v>90</v>
      </c>
      <c r="DA5" s="197"/>
      <c r="DB5" s="197"/>
      <c r="DC5" s="197">
        <v>90</v>
      </c>
      <c r="DD5" s="197">
        <v>90</v>
      </c>
      <c r="DE5" s="197">
        <v>90</v>
      </c>
      <c r="DF5" s="198">
        <v>90</v>
      </c>
      <c r="DG5" s="180"/>
      <c r="DH5" s="199"/>
      <c r="DI5" s="90"/>
      <c r="DJ5" s="179"/>
      <c r="DK5" s="179"/>
      <c r="DL5" s="179"/>
      <c r="DM5" s="179"/>
      <c r="DN5" s="179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97"/>
      <c r="EE5" s="197"/>
      <c r="EF5" s="197"/>
      <c r="EG5" s="179"/>
      <c r="EH5" s="179"/>
      <c r="EI5" s="179"/>
      <c r="EJ5" s="243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8"/>
      <c r="EZ5" s="180"/>
      <c r="FA5" s="200"/>
      <c r="FB5" s="218">
        <f aca="true" t="shared" si="26" ref="FB5:FB66">COUNTIF(FE5:GT5,1)</f>
        <v>3</v>
      </c>
      <c r="FC5" s="219">
        <f>COUNTIF(FE5:GT5,2)</f>
        <v>0</v>
      </c>
      <c r="FD5" s="221">
        <f>COUNTIF(FE5:GT5,"R")</f>
        <v>1</v>
      </c>
      <c r="FE5" s="179"/>
      <c r="FF5" s="200"/>
      <c r="FG5" s="200"/>
      <c r="FH5" s="200"/>
      <c r="FI5" s="200"/>
      <c r="FJ5" s="200"/>
      <c r="FK5" s="200"/>
      <c r="FL5" s="200"/>
      <c r="FM5" s="181"/>
      <c r="FN5" s="181"/>
      <c r="FO5" s="200"/>
      <c r="FP5" s="200"/>
      <c r="FQ5" s="200"/>
      <c r="FR5" s="243">
        <v>1</v>
      </c>
      <c r="FS5" s="197"/>
      <c r="FT5" s="200"/>
      <c r="FU5" s="200"/>
      <c r="FV5" s="181"/>
      <c r="FW5" s="200"/>
      <c r="FX5" s="200"/>
      <c r="FY5" s="200"/>
      <c r="FZ5" s="200"/>
      <c r="GA5" s="200"/>
      <c r="GB5" s="200"/>
      <c r="GC5" s="243">
        <v>1</v>
      </c>
      <c r="GD5" s="200"/>
      <c r="GE5" s="247" t="s">
        <v>121</v>
      </c>
      <c r="GF5" s="246" t="s">
        <v>122</v>
      </c>
      <c r="GG5" s="200"/>
      <c r="GH5" s="181"/>
      <c r="GI5" s="181"/>
      <c r="GJ5" s="181"/>
      <c r="GK5" s="200"/>
      <c r="GL5" s="197"/>
      <c r="GM5" s="181"/>
      <c r="GN5" s="200"/>
      <c r="GO5" s="181"/>
      <c r="GP5" s="200"/>
      <c r="GQ5" s="180"/>
      <c r="GR5" s="180"/>
      <c r="GS5" s="245">
        <v>1</v>
      </c>
      <c r="GT5" s="197"/>
      <c r="GU5" s="197"/>
      <c r="GV5" s="197"/>
      <c r="GW5" s="197"/>
      <c r="GX5" s="197"/>
      <c r="GY5" s="197"/>
      <c r="GZ5" s="201"/>
      <c r="HA5" s="236">
        <f>SUM(HB5:IS5)</f>
        <v>-27</v>
      </c>
      <c r="HB5" s="248">
        <v>-1</v>
      </c>
      <c r="HC5" s="249">
        <v>0</v>
      </c>
      <c r="HD5" s="249">
        <v>-1</v>
      </c>
      <c r="HE5" s="249">
        <v>0</v>
      </c>
      <c r="HF5" s="249">
        <v>-3</v>
      </c>
      <c r="HG5" s="249">
        <v>0</v>
      </c>
      <c r="HH5" s="249">
        <v>0</v>
      </c>
      <c r="HI5" s="249">
        <v>0</v>
      </c>
      <c r="HJ5" s="249">
        <v>-1</v>
      </c>
      <c r="HK5" s="249">
        <v>-1</v>
      </c>
      <c r="HL5" s="249">
        <v>-2</v>
      </c>
      <c r="HM5" s="249">
        <v>-1</v>
      </c>
      <c r="HN5" s="249">
        <v>-1</v>
      </c>
      <c r="HO5" s="249">
        <v>0</v>
      </c>
      <c r="HP5" s="249">
        <v>-2</v>
      </c>
      <c r="HQ5" s="249">
        <v>-1</v>
      </c>
      <c r="HR5" s="249"/>
      <c r="HS5" s="249">
        <v>0</v>
      </c>
      <c r="HT5" s="249">
        <v>0</v>
      </c>
      <c r="HU5" s="249">
        <v>-1</v>
      </c>
      <c r="HV5" s="249">
        <v>-1</v>
      </c>
      <c r="HW5" s="249">
        <v>-1</v>
      </c>
      <c r="HX5" s="249">
        <v>-1</v>
      </c>
      <c r="HY5" s="249">
        <v>-2</v>
      </c>
      <c r="HZ5" s="249">
        <v>-1</v>
      </c>
      <c r="IA5" s="249">
        <v>0</v>
      </c>
      <c r="IB5" s="249">
        <v>0</v>
      </c>
      <c r="IC5" s="249"/>
      <c r="ID5" s="249"/>
      <c r="IE5" s="249">
        <v>0</v>
      </c>
      <c r="IF5" s="249"/>
      <c r="IG5" s="249">
        <v>-2</v>
      </c>
      <c r="IH5" s="249">
        <v>0</v>
      </c>
      <c r="II5" s="249">
        <v>0</v>
      </c>
      <c r="IJ5" s="249">
        <v>0</v>
      </c>
      <c r="IK5" s="249">
        <v>0</v>
      </c>
      <c r="IL5" s="249"/>
      <c r="IM5" s="249"/>
      <c r="IN5" s="249">
        <v>-1</v>
      </c>
      <c r="IO5" s="249">
        <v>-1</v>
      </c>
      <c r="IP5" s="249">
        <v>-2</v>
      </c>
      <c r="IQ5" s="249">
        <v>0</v>
      </c>
      <c r="IR5" s="197"/>
      <c r="IS5" s="201"/>
      <c r="IT5" s="190"/>
      <c r="IU5" s="190"/>
      <c r="IV5" s="190"/>
    </row>
    <row r="6" spans="1:256" s="204" customFormat="1" ht="15" customHeight="1">
      <c r="A6" s="203" t="s">
        <v>97</v>
      </c>
      <c r="B6" s="178" t="s">
        <v>54</v>
      </c>
      <c r="C6" s="294">
        <v>7</v>
      </c>
      <c r="D6" s="180">
        <f>COUNTIF(X6:BO6,"T")</f>
        <v>6</v>
      </c>
      <c r="E6" s="181">
        <f t="shared" si="16"/>
        <v>6</v>
      </c>
      <c r="F6" s="180">
        <f t="shared" si="17"/>
        <v>0</v>
      </c>
      <c r="G6" s="180">
        <f t="shared" si="18"/>
        <v>1</v>
      </c>
      <c r="H6" s="181">
        <f t="shared" si="19"/>
        <v>0</v>
      </c>
      <c r="I6" s="291">
        <f t="shared" si="20"/>
        <v>625</v>
      </c>
      <c r="J6" s="183">
        <f t="shared" si="21"/>
        <v>89.28571428571429</v>
      </c>
      <c r="K6" s="183">
        <f>ABS(I6*100/I1)</f>
        <v>16.534391534391535</v>
      </c>
      <c r="L6" s="182">
        <f>K1</f>
        <v>42</v>
      </c>
      <c r="M6" s="182">
        <f>COUNTIF(X6:BM6,"C")+COUNTIF(X6:BM6,"T")</f>
        <v>7</v>
      </c>
      <c r="N6" s="182">
        <f aca="true" t="shared" si="27" ref="N6:N33">SUM(O6:Q6)</f>
        <v>0</v>
      </c>
      <c r="O6" s="182">
        <f aca="true" t="shared" si="28" ref="O6:O59">COUNTIF(X6:BM6,"DT")</f>
        <v>0</v>
      </c>
      <c r="P6" s="182">
        <f aca="true" t="shared" si="29" ref="P6:P59">COUNTIF(X6:BM6,"L")</f>
        <v>0</v>
      </c>
      <c r="Q6" s="182">
        <f aca="true" t="shared" si="30" ref="Q6:Q59">COUNTIF(X6:BM6,"S")</f>
        <v>0</v>
      </c>
      <c r="R6" s="184">
        <f t="shared" si="22"/>
        <v>0</v>
      </c>
      <c r="S6" s="181">
        <f t="shared" si="23"/>
        <v>0</v>
      </c>
      <c r="T6" s="181">
        <f t="shared" si="24"/>
        <v>0</v>
      </c>
      <c r="U6" s="181">
        <f t="shared" si="25"/>
        <v>0</v>
      </c>
      <c r="V6" s="185">
        <f aca="true" t="shared" si="31" ref="V6:V67">HA6</f>
        <v>-7</v>
      </c>
      <c r="W6" s="90"/>
      <c r="X6" s="186"/>
      <c r="Y6" s="186"/>
      <c r="Z6" s="186"/>
      <c r="AA6" s="186"/>
      <c r="AB6" s="186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 t="s">
        <v>133</v>
      </c>
      <c r="AO6" s="181"/>
      <c r="AP6" s="181"/>
      <c r="AQ6" s="191"/>
      <c r="AR6" s="181"/>
      <c r="AS6" s="181"/>
      <c r="AT6" s="181"/>
      <c r="AU6" s="181"/>
      <c r="AV6" s="181"/>
      <c r="AW6" s="181"/>
      <c r="AX6" s="181" t="s">
        <v>134</v>
      </c>
      <c r="AY6" s="181" t="s">
        <v>133</v>
      </c>
      <c r="AZ6" s="181" t="s">
        <v>133</v>
      </c>
      <c r="BA6" s="181"/>
      <c r="BB6" s="181" t="s">
        <v>133</v>
      </c>
      <c r="BC6" s="181"/>
      <c r="BD6" s="181"/>
      <c r="BE6" s="181"/>
      <c r="BF6" s="181"/>
      <c r="BG6" s="181"/>
      <c r="BH6" s="181" t="s">
        <v>133</v>
      </c>
      <c r="BI6" s="181" t="s">
        <v>133</v>
      </c>
      <c r="BJ6" s="181"/>
      <c r="BK6" s="181"/>
      <c r="BL6" s="181"/>
      <c r="BM6" s="185"/>
      <c r="BN6" s="181"/>
      <c r="BO6" s="181"/>
      <c r="BP6" s="90"/>
      <c r="BQ6" s="186"/>
      <c r="BR6" s="186"/>
      <c r="BS6" s="186"/>
      <c r="BT6" s="186"/>
      <c r="BU6" s="186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>
        <v>90</v>
      </c>
      <c r="CH6" s="181"/>
      <c r="CI6" s="181"/>
      <c r="CJ6" s="191"/>
      <c r="CK6" s="181"/>
      <c r="CL6" s="181"/>
      <c r="CM6" s="181"/>
      <c r="CN6" s="181"/>
      <c r="CO6" s="181"/>
      <c r="CP6" s="181"/>
      <c r="CQ6" s="181">
        <v>85</v>
      </c>
      <c r="CR6" s="181">
        <v>90</v>
      </c>
      <c r="CS6" s="181">
        <v>90</v>
      </c>
      <c r="CT6" s="181"/>
      <c r="CU6" s="181">
        <v>90</v>
      </c>
      <c r="CV6" s="181"/>
      <c r="CW6" s="181"/>
      <c r="CX6" s="181"/>
      <c r="CY6" s="181"/>
      <c r="CZ6" s="181"/>
      <c r="DA6" s="181">
        <v>90</v>
      </c>
      <c r="DB6" s="181">
        <v>90</v>
      </c>
      <c r="DC6" s="181"/>
      <c r="DD6" s="181"/>
      <c r="DE6" s="181"/>
      <c r="DF6" s="185"/>
      <c r="DG6" s="181"/>
      <c r="DH6" s="181"/>
      <c r="DI6" s="224"/>
      <c r="DJ6" s="186"/>
      <c r="DK6" s="186"/>
      <c r="DL6" s="186"/>
      <c r="DM6" s="186"/>
      <c r="DN6" s="186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91"/>
      <c r="ED6" s="181"/>
      <c r="EE6" s="181"/>
      <c r="EF6" s="181"/>
      <c r="EG6" s="186"/>
      <c r="EH6" s="186"/>
      <c r="EI6" s="186"/>
      <c r="EJ6" s="181" t="s">
        <v>141</v>
      </c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5"/>
      <c r="EZ6" s="181"/>
      <c r="FA6" s="185"/>
      <c r="FB6" s="218">
        <f t="shared" si="26"/>
        <v>0</v>
      </c>
      <c r="FC6" s="220">
        <f aca="true" t="shared" si="32" ref="FC6:FC66">COUNTIF(FE6:GT6,2)</f>
        <v>0</v>
      </c>
      <c r="FD6" s="222">
        <f aca="true" t="shared" si="33" ref="FD6:FD66">COUNTIF(FE6:GT6,"R")</f>
        <v>0</v>
      </c>
      <c r="FE6" s="186"/>
      <c r="FF6" s="181"/>
      <c r="FG6" s="185"/>
      <c r="FH6" s="185"/>
      <c r="FI6" s="181"/>
      <c r="FJ6" s="185"/>
      <c r="FK6" s="185"/>
      <c r="FL6" s="185"/>
      <c r="FM6" s="185"/>
      <c r="FN6" s="185"/>
      <c r="FO6" s="181"/>
      <c r="FP6" s="185"/>
      <c r="FQ6" s="185"/>
      <c r="FR6" s="185"/>
      <c r="FS6" s="181"/>
      <c r="FT6" s="185"/>
      <c r="FU6" s="181"/>
      <c r="FV6" s="181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1"/>
      <c r="GI6" s="185"/>
      <c r="GJ6" s="181"/>
      <c r="GK6" s="185"/>
      <c r="GL6" s="181"/>
      <c r="GM6" s="185"/>
      <c r="GN6" s="185"/>
      <c r="GO6" s="185"/>
      <c r="GP6" s="185"/>
      <c r="GQ6" s="181"/>
      <c r="GR6" s="181"/>
      <c r="GS6" s="185"/>
      <c r="GT6" s="181"/>
      <c r="GU6" s="181"/>
      <c r="GV6" s="181"/>
      <c r="GW6" s="181"/>
      <c r="GX6" s="181"/>
      <c r="GY6" s="187"/>
      <c r="GZ6" s="188"/>
      <c r="HA6" s="237">
        <f aca="true" t="shared" si="34" ref="HA6:HA66">SUM(HB6:IS6)</f>
        <v>-7</v>
      </c>
      <c r="HB6" s="251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>
        <v>0</v>
      </c>
      <c r="HS6" s="250"/>
      <c r="HT6" s="250"/>
      <c r="HU6" s="250"/>
      <c r="HV6" s="250"/>
      <c r="HW6" s="250"/>
      <c r="HX6" s="250"/>
      <c r="HY6" s="250"/>
      <c r="HZ6" s="250"/>
      <c r="IA6" s="250"/>
      <c r="IB6" s="250">
        <v>-1</v>
      </c>
      <c r="IC6" s="250">
        <v>0</v>
      </c>
      <c r="ID6" s="250">
        <v>-1</v>
      </c>
      <c r="IE6" s="250"/>
      <c r="IF6" s="250">
        <v>-1</v>
      </c>
      <c r="IG6" s="250"/>
      <c r="IH6" s="250"/>
      <c r="II6" s="250"/>
      <c r="IJ6" s="250"/>
      <c r="IK6" s="250"/>
      <c r="IL6" s="250">
        <v>-3</v>
      </c>
      <c r="IM6" s="250">
        <v>-1</v>
      </c>
      <c r="IN6" s="250"/>
      <c r="IO6" s="250"/>
      <c r="IP6" s="250"/>
      <c r="IQ6" s="250"/>
      <c r="IR6" s="187"/>
      <c r="IS6" s="188"/>
      <c r="IT6" s="189"/>
      <c r="IU6" s="189"/>
      <c r="IV6" s="189"/>
    </row>
    <row r="7" spans="1:256" s="202" customFormat="1" ht="12.75">
      <c r="A7" s="205" t="s">
        <v>98</v>
      </c>
      <c r="B7" s="178" t="s">
        <v>54</v>
      </c>
      <c r="C7" s="179">
        <f>COUNT(BQ7:DH7)</f>
        <v>0</v>
      </c>
      <c r="D7" s="180">
        <f>COUNTIF(X7:BO7,"T")</f>
        <v>0</v>
      </c>
      <c r="E7" s="181">
        <f t="shared" si="16"/>
        <v>0</v>
      </c>
      <c r="F7" s="180">
        <f t="shared" si="17"/>
        <v>0</v>
      </c>
      <c r="G7" s="180">
        <f t="shared" si="18"/>
        <v>0</v>
      </c>
      <c r="H7" s="181">
        <f t="shared" si="19"/>
        <v>0</v>
      </c>
      <c r="I7" s="291">
        <f t="shared" si="20"/>
        <v>0</v>
      </c>
      <c r="J7" s="183" t="e">
        <f t="shared" si="21"/>
        <v>#DIV/0!</v>
      </c>
      <c r="K7" s="183">
        <f>ABS(I7*100/I1)</f>
        <v>0</v>
      </c>
      <c r="L7" s="182"/>
      <c r="M7" s="182">
        <f>COUNTIF(X7:BM7,"C")+COUNTIF(X7:BM7,"T")</f>
        <v>2</v>
      </c>
      <c r="N7" s="182">
        <f t="shared" si="27"/>
        <v>0</v>
      </c>
      <c r="O7" s="182">
        <f t="shared" si="28"/>
        <v>0</v>
      </c>
      <c r="P7" s="182">
        <f t="shared" si="29"/>
        <v>0</v>
      </c>
      <c r="Q7" s="182">
        <f t="shared" si="30"/>
        <v>0</v>
      </c>
      <c r="R7" s="184">
        <f t="shared" si="22"/>
        <v>0</v>
      </c>
      <c r="S7" s="181">
        <f t="shared" si="23"/>
        <v>0</v>
      </c>
      <c r="T7" s="181">
        <f t="shared" si="24"/>
        <v>0</v>
      </c>
      <c r="U7" s="181">
        <f t="shared" si="25"/>
        <v>0</v>
      </c>
      <c r="V7" s="185">
        <f t="shared" si="31"/>
        <v>0</v>
      </c>
      <c r="W7" s="90"/>
      <c r="X7" s="186"/>
      <c r="Y7" s="186"/>
      <c r="Z7" s="186"/>
      <c r="AA7" s="186"/>
      <c r="AB7" s="186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 t="s">
        <v>134</v>
      </c>
      <c r="AZ7" s="181" t="s">
        <v>134</v>
      </c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5"/>
      <c r="BN7" s="181"/>
      <c r="BO7" s="181"/>
      <c r="BP7" s="90"/>
      <c r="BQ7" s="186"/>
      <c r="BR7" s="186"/>
      <c r="BS7" s="186"/>
      <c r="BT7" s="186"/>
      <c r="BU7" s="186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 t="s">
        <v>134</v>
      </c>
      <c r="CS7" s="181" t="s">
        <v>134</v>
      </c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5"/>
      <c r="DG7" s="181"/>
      <c r="DH7" s="181"/>
      <c r="DI7" s="90"/>
      <c r="DJ7" s="186"/>
      <c r="DK7" s="186"/>
      <c r="DL7" s="186"/>
      <c r="DM7" s="186"/>
      <c r="DN7" s="186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 t="s">
        <v>134</v>
      </c>
      <c r="EL7" s="181" t="s">
        <v>134</v>
      </c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5"/>
      <c r="EZ7" s="181"/>
      <c r="FA7" s="185"/>
      <c r="FB7" s="218">
        <f t="shared" si="26"/>
        <v>0</v>
      </c>
      <c r="FC7" s="220">
        <f t="shared" si="32"/>
        <v>0</v>
      </c>
      <c r="FD7" s="222">
        <f t="shared" si="33"/>
        <v>0</v>
      </c>
      <c r="FE7" s="186"/>
      <c r="FF7" s="185"/>
      <c r="FG7" s="181"/>
      <c r="FH7" s="185"/>
      <c r="FI7" s="185"/>
      <c r="FJ7" s="240"/>
      <c r="FK7" s="240"/>
      <c r="FL7" s="185"/>
      <c r="FM7" s="185"/>
      <c r="FN7" s="185"/>
      <c r="FO7" s="185"/>
      <c r="FP7" s="185"/>
      <c r="FQ7" s="185"/>
      <c r="FR7" s="185"/>
      <c r="FS7" s="181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1"/>
      <c r="GR7" s="181"/>
      <c r="GS7" s="185"/>
      <c r="GT7" s="181"/>
      <c r="GU7" s="181"/>
      <c r="GV7" s="181"/>
      <c r="GW7" s="181"/>
      <c r="GX7" s="181"/>
      <c r="GY7" s="181"/>
      <c r="GZ7" s="194"/>
      <c r="HA7" s="237">
        <f t="shared" si="34"/>
        <v>0</v>
      </c>
      <c r="HB7" s="251"/>
      <c r="HC7" s="250"/>
      <c r="HD7" s="250"/>
      <c r="HE7" s="250"/>
      <c r="HF7" s="250"/>
      <c r="HG7" s="250"/>
      <c r="HH7" s="250"/>
      <c r="HI7" s="250"/>
      <c r="HJ7" s="250"/>
      <c r="HK7" s="250"/>
      <c r="HL7" s="250"/>
      <c r="HM7" s="250"/>
      <c r="HN7" s="250"/>
      <c r="HO7" s="250"/>
      <c r="HP7" s="250"/>
      <c r="HQ7" s="250"/>
      <c r="HR7" s="250"/>
      <c r="HS7" s="250"/>
      <c r="HT7" s="250"/>
      <c r="HU7" s="250"/>
      <c r="HV7" s="250"/>
      <c r="HW7" s="250"/>
      <c r="HX7" s="250"/>
      <c r="HY7" s="250"/>
      <c r="HZ7" s="250"/>
      <c r="IA7" s="250"/>
      <c r="IB7" s="250"/>
      <c r="IC7" s="250"/>
      <c r="ID7" s="250"/>
      <c r="IE7" s="250"/>
      <c r="IF7" s="250"/>
      <c r="IG7" s="250"/>
      <c r="IH7" s="250"/>
      <c r="II7" s="250"/>
      <c r="IJ7" s="250"/>
      <c r="IK7" s="250"/>
      <c r="IL7" s="250"/>
      <c r="IM7" s="250"/>
      <c r="IN7" s="250"/>
      <c r="IO7" s="250"/>
      <c r="IP7" s="250"/>
      <c r="IQ7" s="250"/>
      <c r="IR7" s="181"/>
      <c r="IS7" s="194"/>
      <c r="IT7" s="190"/>
      <c r="IU7" s="190"/>
      <c r="IV7" s="190"/>
    </row>
    <row r="8" spans="1:256" s="204" customFormat="1" ht="12.75" customHeight="1" hidden="1">
      <c r="A8" s="205"/>
      <c r="B8" s="178" t="s">
        <v>54</v>
      </c>
      <c r="C8" s="179">
        <f>COUNT(BQ8:DH8)</f>
        <v>0</v>
      </c>
      <c r="D8" s="180">
        <f>COUNTIF(X8:AQ8,"T")</f>
        <v>0</v>
      </c>
      <c r="E8" s="181">
        <f t="shared" si="16"/>
        <v>0</v>
      </c>
      <c r="F8" s="180">
        <f t="shared" si="17"/>
        <v>0</v>
      </c>
      <c r="G8" s="180">
        <f t="shared" si="18"/>
        <v>0</v>
      </c>
      <c r="H8" s="181">
        <f t="shared" si="19"/>
        <v>0</v>
      </c>
      <c r="I8" s="291">
        <f t="shared" si="20"/>
        <v>0</v>
      </c>
      <c r="J8" s="183" t="e">
        <f t="shared" si="21"/>
        <v>#DIV/0!</v>
      </c>
      <c r="K8" s="183">
        <f>ABS(I8*100/I1)</f>
        <v>0</v>
      </c>
      <c r="L8" s="182">
        <f>K1</f>
        <v>42</v>
      </c>
      <c r="M8" s="182">
        <f>COUNTIF(X8:BM8,"C")+COUNTIF(X8:BM8,"T")</f>
        <v>0</v>
      </c>
      <c r="N8" s="182">
        <f t="shared" si="27"/>
        <v>0</v>
      </c>
      <c r="O8" s="182">
        <f t="shared" si="28"/>
        <v>0</v>
      </c>
      <c r="P8" s="182">
        <f t="shared" si="29"/>
        <v>0</v>
      </c>
      <c r="Q8" s="182">
        <f t="shared" si="30"/>
        <v>0</v>
      </c>
      <c r="R8" s="184">
        <f t="shared" si="22"/>
        <v>0</v>
      </c>
      <c r="S8" s="181">
        <f t="shared" si="23"/>
        <v>0</v>
      </c>
      <c r="T8" s="181">
        <f t="shared" si="24"/>
        <v>0</v>
      </c>
      <c r="U8" s="181">
        <f t="shared" si="25"/>
        <v>0</v>
      </c>
      <c r="V8" s="185">
        <f t="shared" si="31"/>
        <v>0</v>
      </c>
      <c r="W8" s="90"/>
      <c r="X8" s="186"/>
      <c r="Y8" s="186"/>
      <c r="Z8" s="186"/>
      <c r="AA8" s="186"/>
      <c r="AB8" s="186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5"/>
      <c r="BN8" s="181"/>
      <c r="BO8" s="181"/>
      <c r="BP8" s="90"/>
      <c r="BQ8" s="186"/>
      <c r="BR8" s="186"/>
      <c r="BS8" s="186"/>
      <c r="BT8" s="186"/>
      <c r="BU8" s="186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5"/>
      <c r="DG8" s="181"/>
      <c r="DH8" s="181"/>
      <c r="DI8" s="90"/>
      <c r="DJ8" s="186"/>
      <c r="DK8" s="186"/>
      <c r="DL8" s="186"/>
      <c r="DM8" s="186"/>
      <c r="DN8" s="186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5"/>
      <c r="EZ8" s="181"/>
      <c r="FA8" s="185"/>
      <c r="FB8" s="218">
        <f t="shared" si="26"/>
        <v>0</v>
      </c>
      <c r="FC8" s="220">
        <f t="shared" si="32"/>
        <v>0</v>
      </c>
      <c r="FD8" s="222">
        <f t="shared" si="33"/>
        <v>0</v>
      </c>
      <c r="FE8" s="186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1"/>
      <c r="GR8" s="181"/>
      <c r="GS8" s="185"/>
      <c r="GT8" s="181"/>
      <c r="GU8" s="181"/>
      <c r="GV8" s="181"/>
      <c r="GW8" s="181"/>
      <c r="GX8" s="181"/>
      <c r="GY8" s="187"/>
      <c r="GZ8" s="188"/>
      <c r="HA8" s="237">
        <f t="shared" si="34"/>
        <v>0</v>
      </c>
      <c r="HB8" s="251"/>
      <c r="HC8" s="250"/>
      <c r="HD8" s="250"/>
      <c r="HE8" s="250"/>
      <c r="HF8" s="250"/>
      <c r="HG8" s="250"/>
      <c r="HH8" s="250"/>
      <c r="HI8" s="250"/>
      <c r="HJ8" s="250"/>
      <c r="HK8" s="250"/>
      <c r="HL8" s="250"/>
      <c r="HM8" s="250"/>
      <c r="HN8" s="250"/>
      <c r="HO8" s="250"/>
      <c r="HP8" s="250"/>
      <c r="HQ8" s="250"/>
      <c r="HR8" s="250"/>
      <c r="HS8" s="250"/>
      <c r="HT8" s="250"/>
      <c r="HU8" s="250"/>
      <c r="HV8" s="250"/>
      <c r="HW8" s="250"/>
      <c r="HX8" s="250"/>
      <c r="HY8" s="250"/>
      <c r="HZ8" s="250"/>
      <c r="IA8" s="250"/>
      <c r="IB8" s="250"/>
      <c r="IC8" s="250"/>
      <c r="ID8" s="250"/>
      <c r="IE8" s="250"/>
      <c r="IF8" s="250"/>
      <c r="IG8" s="250"/>
      <c r="IH8" s="250"/>
      <c r="II8" s="250"/>
      <c r="IJ8" s="250"/>
      <c r="IK8" s="250"/>
      <c r="IL8" s="250"/>
      <c r="IM8" s="250"/>
      <c r="IN8" s="250"/>
      <c r="IO8" s="250"/>
      <c r="IP8" s="250"/>
      <c r="IQ8" s="250"/>
      <c r="IR8" s="187"/>
      <c r="IS8" s="188"/>
      <c r="IT8" s="189"/>
      <c r="IU8" s="189"/>
      <c r="IV8" s="189"/>
    </row>
    <row r="9" spans="1:256" s="202" customFormat="1" ht="12.75" customHeight="1" hidden="1">
      <c r="A9" s="206"/>
      <c r="B9" s="178" t="s">
        <v>54</v>
      </c>
      <c r="C9" s="179">
        <f>COUNT(BQ9:DH9)</f>
        <v>0</v>
      </c>
      <c r="D9" s="180">
        <f>COUNTIF(X9:AQ9,"T")</f>
        <v>0</v>
      </c>
      <c r="E9" s="181">
        <f t="shared" si="16"/>
        <v>0</v>
      </c>
      <c r="F9" s="180">
        <f t="shared" si="17"/>
        <v>0</v>
      </c>
      <c r="G9" s="180">
        <f t="shared" si="18"/>
        <v>0</v>
      </c>
      <c r="H9" s="181">
        <f t="shared" si="19"/>
        <v>0</v>
      </c>
      <c r="I9" s="291">
        <f t="shared" si="20"/>
        <v>0</v>
      </c>
      <c r="J9" s="183" t="e">
        <f t="shared" si="21"/>
        <v>#DIV/0!</v>
      </c>
      <c r="K9" s="183">
        <f>ABS(I9*100/I1)</f>
        <v>0</v>
      </c>
      <c r="L9" s="182">
        <f>K1</f>
        <v>42</v>
      </c>
      <c r="M9" s="182">
        <f>COUNTIF(X9:AQ9,"C")+COUNTIF(X9:AQ9,"T")</f>
        <v>0</v>
      </c>
      <c r="N9" s="182">
        <f t="shared" si="27"/>
        <v>0</v>
      </c>
      <c r="O9" s="182">
        <f t="shared" si="28"/>
        <v>0</v>
      </c>
      <c r="P9" s="182">
        <f t="shared" si="29"/>
        <v>0</v>
      </c>
      <c r="Q9" s="182">
        <f t="shared" si="30"/>
        <v>0</v>
      </c>
      <c r="R9" s="184">
        <f t="shared" si="22"/>
        <v>0</v>
      </c>
      <c r="S9" s="181">
        <f t="shared" si="23"/>
        <v>0</v>
      </c>
      <c r="T9" s="181">
        <f t="shared" si="24"/>
        <v>0</v>
      </c>
      <c r="U9" s="181">
        <f t="shared" si="25"/>
        <v>0</v>
      </c>
      <c r="V9" s="185">
        <f t="shared" si="31"/>
        <v>0</v>
      </c>
      <c r="W9" s="90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5"/>
      <c r="BN9" s="181"/>
      <c r="BO9" s="181"/>
      <c r="BP9" s="90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5"/>
      <c r="DG9" s="181"/>
      <c r="DH9" s="181"/>
      <c r="DI9" s="90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5"/>
      <c r="EZ9" s="181"/>
      <c r="FA9" s="185"/>
      <c r="FB9" s="218">
        <f t="shared" si="26"/>
        <v>0</v>
      </c>
      <c r="FC9" s="220">
        <f t="shared" si="32"/>
        <v>0</v>
      </c>
      <c r="FD9" s="222">
        <f t="shared" si="33"/>
        <v>0</v>
      </c>
      <c r="FE9" s="186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1"/>
      <c r="GR9" s="181"/>
      <c r="GS9" s="185"/>
      <c r="GT9" s="181"/>
      <c r="GU9" s="181"/>
      <c r="GV9" s="181"/>
      <c r="GW9" s="181"/>
      <c r="GX9" s="181"/>
      <c r="GY9" s="181"/>
      <c r="GZ9" s="194"/>
      <c r="HA9" s="237">
        <f t="shared" si="34"/>
        <v>0</v>
      </c>
      <c r="HB9" s="251"/>
      <c r="HC9" s="250"/>
      <c r="HD9" s="250"/>
      <c r="HE9" s="250"/>
      <c r="HF9" s="250"/>
      <c r="HG9" s="250"/>
      <c r="HH9" s="250"/>
      <c r="HI9" s="250"/>
      <c r="HJ9" s="250"/>
      <c r="HK9" s="250"/>
      <c r="HL9" s="250"/>
      <c r="HM9" s="250"/>
      <c r="HN9" s="250"/>
      <c r="HO9" s="250"/>
      <c r="HP9" s="250"/>
      <c r="HQ9" s="250"/>
      <c r="HR9" s="250"/>
      <c r="HS9" s="250"/>
      <c r="HT9" s="250"/>
      <c r="HU9" s="250"/>
      <c r="HV9" s="250"/>
      <c r="HW9" s="250"/>
      <c r="HX9" s="250"/>
      <c r="HY9" s="250"/>
      <c r="HZ9" s="250"/>
      <c r="IA9" s="250"/>
      <c r="IB9" s="250"/>
      <c r="IC9" s="250"/>
      <c r="ID9" s="250"/>
      <c r="IE9" s="250"/>
      <c r="IF9" s="250"/>
      <c r="IG9" s="250"/>
      <c r="IH9" s="250"/>
      <c r="II9" s="250"/>
      <c r="IJ9" s="250"/>
      <c r="IK9" s="250"/>
      <c r="IL9" s="250"/>
      <c r="IM9" s="250"/>
      <c r="IN9" s="250"/>
      <c r="IO9" s="250"/>
      <c r="IP9" s="250"/>
      <c r="IQ9" s="250"/>
      <c r="IR9" s="181"/>
      <c r="IS9" s="194"/>
      <c r="IT9" s="190"/>
      <c r="IU9" s="190"/>
      <c r="IV9" s="190"/>
    </row>
    <row r="10" spans="1:256" s="204" customFormat="1" ht="12.75" hidden="1">
      <c r="A10" s="205"/>
      <c r="B10" s="178" t="s">
        <v>54</v>
      </c>
      <c r="C10" s="179">
        <f>COUNT(BQ10:DH10)</f>
        <v>0</v>
      </c>
      <c r="D10" s="180">
        <f>COUNTIF(X10:BO10,"T")</f>
        <v>0</v>
      </c>
      <c r="E10" s="181">
        <f t="shared" si="16"/>
        <v>0</v>
      </c>
      <c r="F10" s="180">
        <f t="shared" si="17"/>
        <v>0</v>
      </c>
      <c r="G10" s="180">
        <f t="shared" si="18"/>
        <v>0</v>
      </c>
      <c r="H10" s="181">
        <f t="shared" si="19"/>
        <v>0</v>
      </c>
      <c r="I10" s="291">
        <f t="shared" si="20"/>
        <v>0</v>
      </c>
      <c r="J10" s="183" t="e">
        <f t="shared" si="21"/>
        <v>#DIV/0!</v>
      </c>
      <c r="K10" s="183">
        <f>ABS(I10*100/I1)</f>
        <v>0</v>
      </c>
      <c r="L10" s="182">
        <f>K1</f>
        <v>42</v>
      </c>
      <c r="M10" s="182">
        <f aca="true" t="shared" si="35" ref="M10:M18">COUNTIF(X10:BM10,"C")+COUNTIF(X10:BM10,"T")</f>
        <v>0</v>
      </c>
      <c r="N10" s="182">
        <f t="shared" si="27"/>
        <v>0</v>
      </c>
      <c r="O10" s="182">
        <f t="shared" si="28"/>
        <v>0</v>
      </c>
      <c r="P10" s="182">
        <f t="shared" si="29"/>
        <v>0</v>
      </c>
      <c r="Q10" s="182">
        <f t="shared" si="30"/>
        <v>0</v>
      </c>
      <c r="R10" s="184">
        <f t="shared" si="22"/>
        <v>0</v>
      </c>
      <c r="S10" s="181">
        <f t="shared" si="23"/>
        <v>0</v>
      </c>
      <c r="T10" s="181">
        <f t="shared" si="24"/>
        <v>0</v>
      </c>
      <c r="U10" s="181">
        <f t="shared" si="25"/>
        <v>0</v>
      </c>
      <c r="V10" s="185">
        <f t="shared" si="31"/>
        <v>0</v>
      </c>
      <c r="W10" s="90"/>
      <c r="X10" s="186"/>
      <c r="Y10" s="186"/>
      <c r="Z10" s="186"/>
      <c r="AA10" s="186"/>
      <c r="AB10" s="186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6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6"/>
      <c r="BE10" s="181"/>
      <c r="BF10" s="181"/>
      <c r="BG10" s="181"/>
      <c r="BH10" s="181"/>
      <c r="BI10" s="181"/>
      <c r="BJ10" s="181"/>
      <c r="BK10" s="181"/>
      <c r="BL10" s="181"/>
      <c r="BM10" s="185"/>
      <c r="BN10" s="181"/>
      <c r="BO10" s="181"/>
      <c r="BP10" s="90"/>
      <c r="BQ10" s="186"/>
      <c r="BR10" s="186"/>
      <c r="BS10" s="186"/>
      <c r="BT10" s="186"/>
      <c r="BU10" s="186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6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6"/>
      <c r="CX10" s="181"/>
      <c r="CY10" s="181"/>
      <c r="CZ10" s="181"/>
      <c r="DA10" s="181"/>
      <c r="DB10" s="181"/>
      <c r="DC10" s="181"/>
      <c r="DD10" s="181"/>
      <c r="DE10" s="181"/>
      <c r="DF10" s="185"/>
      <c r="DG10" s="181"/>
      <c r="DH10" s="181"/>
      <c r="DI10" s="90"/>
      <c r="DJ10" s="186"/>
      <c r="DK10" s="186"/>
      <c r="DL10" s="186"/>
      <c r="DM10" s="186"/>
      <c r="DN10" s="186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6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6"/>
      <c r="EQ10" s="181"/>
      <c r="ER10" s="181"/>
      <c r="ES10" s="181"/>
      <c r="ET10" s="181"/>
      <c r="EU10" s="181"/>
      <c r="EV10" s="181"/>
      <c r="EW10" s="181"/>
      <c r="EX10" s="181"/>
      <c r="EY10" s="185"/>
      <c r="EZ10" s="181"/>
      <c r="FA10" s="185"/>
      <c r="FB10" s="218">
        <f t="shared" si="26"/>
        <v>0</v>
      </c>
      <c r="FC10" s="220">
        <f t="shared" si="32"/>
        <v>0</v>
      </c>
      <c r="FD10" s="222">
        <f t="shared" si="33"/>
        <v>0</v>
      </c>
      <c r="FE10" s="207"/>
      <c r="FF10" s="181"/>
      <c r="FG10" s="181"/>
      <c r="FH10" s="181"/>
      <c r="FI10" s="186"/>
      <c r="FJ10" s="186"/>
      <c r="FK10" s="181"/>
      <c r="FL10" s="186"/>
      <c r="FM10" s="181"/>
      <c r="FN10" s="181"/>
      <c r="FO10" s="181"/>
      <c r="FP10" s="181"/>
      <c r="FQ10" s="244"/>
      <c r="FR10" s="181"/>
      <c r="FS10" s="181"/>
      <c r="FT10" s="181"/>
      <c r="FU10" s="181"/>
      <c r="FV10" s="186"/>
      <c r="FW10" s="186"/>
      <c r="FX10" s="181"/>
      <c r="FY10" s="186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6"/>
      <c r="GO10" s="181"/>
      <c r="GP10" s="186"/>
      <c r="GQ10" s="181"/>
      <c r="GR10" s="181"/>
      <c r="GS10" s="185"/>
      <c r="GT10" s="181"/>
      <c r="GU10" s="181"/>
      <c r="GV10" s="181"/>
      <c r="GW10" s="181"/>
      <c r="GX10" s="181"/>
      <c r="GY10" s="187"/>
      <c r="GZ10" s="188"/>
      <c r="HA10" s="237">
        <f t="shared" si="34"/>
        <v>0</v>
      </c>
      <c r="HB10" s="251"/>
      <c r="HC10" s="250"/>
      <c r="HD10" s="250"/>
      <c r="HE10" s="250"/>
      <c r="HF10" s="250"/>
      <c r="HG10" s="250"/>
      <c r="HH10" s="250"/>
      <c r="HI10" s="250"/>
      <c r="HJ10" s="250"/>
      <c r="HK10" s="250"/>
      <c r="HL10" s="250"/>
      <c r="HM10" s="250"/>
      <c r="HN10" s="250"/>
      <c r="HO10" s="250"/>
      <c r="HP10" s="250"/>
      <c r="HQ10" s="250"/>
      <c r="HR10" s="250"/>
      <c r="HS10" s="250"/>
      <c r="HT10" s="250"/>
      <c r="HU10" s="250"/>
      <c r="HV10" s="250"/>
      <c r="HW10" s="250"/>
      <c r="HX10" s="250"/>
      <c r="HY10" s="250"/>
      <c r="HZ10" s="250"/>
      <c r="IA10" s="250"/>
      <c r="IB10" s="250"/>
      <c r="IC10" s="250"/>
      <c r="ID10" s="250"/>
      <c r="IE10" s="250"/>
      <c r="IF10" s="250"/>
      <c r="IG10" s="250"/>
      <c r="IH10" s="250"/>
      <c r="II10" s="250"/>
      <c r="IJ10" s="250"/>
      <c r="IK10" s="250"/>
      <c r="IL10" s="250"/>
      <c r="IM10" s="250"/>
      <c r="IN10" s="250"/>
      <c r="IO10" s="250"/>
      <c r="IP10" s="250"/>
      <c r="IQ10" s="250"/>
      <c r="IR10" s="187"/>
      <c r="IS10" s="188"/>
      <c r="IT10" s="189"/>
      <c r="IU10" s="189"/>
      <c r="IV10" s="189"/>
    </row>
    <row r="11" spans="1:256" s="106" customFormat="1" ht="12.75">
      <c r="A11" s="111" t="s">
        <v>73</v>
      </c>
      <c r="B11" s="71" t="s">
        <v>123</v>
      </c>
      <c r="C11" s="294">
        <v>24</v>
      </c>
      <c r="D11" s="16">
        <f aca="true" t="shared" si="36" ref="D11:D23">COUNTIF(X11:BO11,"T")</f>
        <v>9</v>
      </c>
      <c r="E11" s="245">
        <f t="shared" si="16"/>
        <v>4</v>
      </c>
      <c r="F11" s="16">
        <f t="shared" si="17"/>
        <v>6</v>
      </c>
      <c r="G11" s="16">
        <f t="shared" si="18"/>
        <v>15</v>
      </c>
      <c r="H11" s="66">
        <f t="shared" si="19"/>
        <v>0</v>
      </c>
      <c r="I11" s="291">
        <f t="shared" si="20"/>
        <v>789</v>
      </c>
      <c r="J11" s="68">
        <f t="shared" si="21"/>
        <v>32.875</v>
      </c>
      <c r="K11" s="68">
        <f>ABS(I11*100/I1)</f>
        <v>20.873015873015873</v>
      </c>
      <c r="L11" s="67">
        <f>K1</f>
        <v>42</v>
      </c>
      <c r="M11" s="67">
        <f t="shared" si="35"/>
        <v>24</v>
      </c>
      <c r="N11" s="67">
        <f t="shared" si="27"/>
        <v>0</v>
      </c>
      <c r="O11" s="67">
        <f t="shared" si="28"/>
        <v>0</v>
      </c>
      <c r="P11" s="67">
        <f t="shared" si="29"/>
        <v>0</v>
      </c>
      <c r="Q11" s="67">
        <f t="shared" si="30"/>
        <v>0</v>
      </c>
      <c r="R11" s="69">
        <f t="shared" si="22"/>
        <v>6</v>
      </c>
      <c r="S11" s="66">
        <f t="shared" si="23"/>
        <v>0</v>
      </c>
      <c r="T11" s="66">
        <f t="shared" si="24"/>
        <v>0</v>
      </c>
      <c r="U11" s="66">
        <f t="shared" si="25"/>
        <v>0</v>
      </c>
      <c r="V11" s="70">
        <f t="shared" si="31"/>
        <v>0</v>
      </c>
      <c r="W11" s="90"/>
      <c r="X11" s="66" t="s">
        <v>133</v>
      </c>
      <c r="Y11" s="66" t="s">
        <v>133</v>
      </c>
      <c r="Z11" s="66" t="s">
        <v>134</v>
      </c>
      <c r="AA11" s="66" t="s">
        <v>133</v>
      </c>
      <c r="AB11" s="66"/>
      <c r="AC11" s="66" t="s">
        <v>134</v>
      </c>
      <c r="AD11" s="66"/>
      <c r="AE11" s="66"/>
      <c r="AF11" s="66" t="s">
        <v>134</v>
      </c>
      <c r="AG11" s="91" t="s">
        <v>133</v>
      </c>
      <c r="AH11" s="66" t="s">
        <v>133</v>
      </c>
      <c r="AI11" s="66" t="s">
        <v>134</v>
      </c>
      <c r="AJ11" s="66" t="s">
        <v>134</v>
      </c>
      <c r="AK11" s="66" t="s">
        <v>133</v>
      </c>
      <c r="AL11" s="66" t="s">
        <v>133</v>
      </c>
      <c r="AM11" s="66"/>
      <c r="AN11" s="66"/>
      <c r="AO11" s="66"/>
      <c r="AP11" s="66"/>
      <c r="AQ11" s="66"/>
      <c r="AR11" s="66"/>
      <c r="AS11" s="66"/>
      <c r="AT11" s="66" t="s">
        <v>134</v>
      </c>
      <c r="AU11" s="66"/>
      <c r="AV11" s="66"/>
      <c r="AW11" s="66" t="s">
        <v>134</v>
      </c>
      <c r="AX11" s="66"/>
      <c r="AY11" s="66"/>
      <c r="AZ11" s="66" t="s">
        <v>134</v>
      </c>
      <c r="BA11" s="66" t="s">
        <v>134</v>
      </c>
      <c r="BB11" s="66" t="s">
        <v>134</v>
      </c>
      <c r="BC11" s="66" t="s">
        <v>134</v>
      </c>
      <c r="BD11" s="66" t="s">
        <v>134</v>
      </c>
      <c r="BE11" s="66" t="s">
        <v>134</v>
      </c>
      <c r="BF11" s="66" t="s">
        <v>134</v>
      </c>
      <c r="BG11" s="66" t="s">
        <v>134</v>
      </c>
      <c r="BH11" s="66" t="s">
        <v>133</v>
      </c>
      <c r="BI11" s="66" t="s">
        <v>133</v>
      </c>
      <c r="BJ11" s="66"/>
      <c r="BK11" s="66"/>
      <c r="BL11" s="66"/>
      <c r="BM11" s="70"/>
      <c r="BN11" s="66"/>
      <c r="BO11" s="66"/>
      <c r="BP11" s="90"/>
      <c r="BQ11" s="245">
        <v>90</v>
      </c>
      <c r="BR11" s="91">
        <v>45</v>
      </c>
      <c r="BS11" s="298">
        <v>6</v>
      </c>
      <c r="BT11" s="298">
        <v>32</v>
      </c>
      <c r="BU11" s="66"/>
      <c r="BV11" s="66">
        <v>8</v>
      </c>
      <c r="BW11" s="66"/>
      <c r="BX11" s="66"/>
      <c r="BY11" s="66">
        <v>27</v>
      </c>
      <c r="BZ11" s="91">
        <v>90</v>
      </c>
      <c r="CA11" s="66">
        <v>45</v>
      </c>
      <c r="CB11" s="66">
        <v>16</v>
      </c>
      <c r="CC11" s="66">
        <v>25</v>
      </c>
      <c r="CD11" s="66">
        <v>90</v>
      </c>
      <c r="CE11" s="66">
        <v>45</v>
      </c>
      <c r="CF11" s="66"/>
      <c r="CG11" s="66"/>
      <c r="CH11" s="66"/>
      <c r="CI11" s="66"/>
      <c r="CJ11" s="66"/>
      <c r="CK11" s="66"/>
      <c r="CL11" s="66"/>
      <c r="CM11" s="66">
        <v>1</v>
      </c>
      <c r="CN11" s="66"/>
      <c r="CO11" s="66"/>
      <c r="CP11" s="66">
        <v>38</v>
      </c>
      <c r="CQ11" s="66"/>
      <c r="CR11" s="66"/>
      <c r="CS11" s="66">
        <v>5</v>
      </c>
      <c r="CT11" s="66">
        <v>1</v>
      </c>
      <c r="CU11" s="66" t="s">
        <v>134</v>
      </c>
      <c r="CV11" s="66">
        <v>34</v>
      </c>
      <c r="CW11" s="66">
        <v>24</v>
      </c>
      <c r="CX11" s="66">
        <v>13</v>
      </c>
      <c r="CY11" s="66">
        <v>7</v>
      </c>
      <c r="CZ11" s="66">
        <v>45</v>
      </c>
      <c r="DA11" s="66">
        <v>90</v>
      </c>
      <c r="DB11" s="66">
        <v>12</v>
      </c>
      <c r="DC11" s="66"/>
      <c r="DD11" s="66"/>
      <c r="DE11" s="66"/>
      <c r="DF11" s="70"/>
      <c r="DG11" s="66"/>
      <c r="DH11" s="66"/>
      <c r="DI11" s="90"/>
      <c r="DJ11" s="297" t="s">
        <v>140</v>
      </c>
      <c r="DK11" s="91" t="s">
        <v>140</v>
      </c>
      <c r="DL11" s="66" t="s">
        <v>141</v>
      </c>
      <c r="DM11" s="91" t="s">
        <v>140</v>
      </c>
      <c r="DN11" s="66"/>
      <c r="DO11" s="298" t="s">
        <v>141</v>
      </c>
      <c r="DP11" s="298"/>
      <c r="DQ11" s="298"/>
      <c r="DR11" s="298" t="s">
        <v>141</v>
      </c>
      <c r="DS11" s="297"/>
      <c r="DT11" s="298" t="s">
        <v>140</v>
      </c>
      <c r="DU11" s="298" t="s">
        <v>141</v>
      </c>
      <c r="DV11" s="298" t="s">
        <v>141</v>
      </c>
      <c r="DW11" s="298"/>
      <c r="DX11" s="298" t="s">
        <v>140</v>
      </c>
      <c r="DY11" s="298"/>
      <c r="DZ11" s="298"/>
      <c r="EA11" s="298"/>
      <c r="EB11" s="298"/>
      <c r="EC11" s="298"/>
      <c r="ED11" s="298"/>
      <c r="EE11" s="298"/>
      <c r="EF11" s="298" t="s">
        <v>141</v>
      </c>
      <c r="EG11" s="298"/>
      <c r="EH11" s="298"/>
      <c r="EI11" s="298" t="s">
        <v>141</v>
      </c>
      <c r="EJ11" s="298"/>
      <c r="EK11" s="66"/>
      <c r="EL11" s="66" t="s">
        <v>141</v>
      </c>
      <c r="EM11" s="66" t="s">
        <v>141</v>
      </c>
      <c r="EN11" s="66" t="s">
        <v>141</v>
      </c>
      <c r="EO11" s="66" t="s">
        <v>141</v>
      </c>
      <c r="EP11" s="298" t="s">
        <v>141</v>
      </c>
      <c r="EQ11" s="298" t="s">
        <v>141</v>
      </c>
      <c r="ER11" s="298" t="s">
        <v>141</v>
      </c>
      <c r="ES11" s="298" t="s">
        <v>141</v>
      </c>
      <c r="ET11" s="298"/>
      <c r="EU11" s="298" t="s">
        <v>140</v>
      </c>
      <c r="EV11" s="66"/>
      <c r="EW11" s="66"/>
      <c r="EX11" s="66"/>
      <c r="EY11" s="70"/>
      <c r="EZ11" s="66"/>
      <c r="FA11" s="70"/>
      <c r="FB11" s="135">
        <f t="shared" si="26"/>
        <v>6</v>
      </c>
      <c r="FC11" s="220">
        <f t="shared" si="32"/>
        <v>0</v>
      </c>
      <c r="FD11" s="222">
        <f t="shared" si="33"/>
        <v>0</v>
      </c>
      <c r="FE11" s="216">
        <v>1</v>
      </c>
      <c r="FF11" s="245">
        <v>1</v>
      </c>
      <c r="FG11" s="91"/>
      <c r="FH11" s="66"/>
      <c r="FI11" s="91"/>
      <c r="FJ11" s="66"/>
      <c r="FK11" s="66"/>
      <c r="FL11" s="66"/>
      <c r="FM11" s="66"/>
      <c r="FN11" s="66"/>
      <c r="FO11" s="91"/>
      <c r="FP11" s="66"/>
      <c r="FQ11" s="245">
        <v>1</v>
      </c>
      <c r="FR11" s="245">
        <v>1</v>
      </c>
      <c r="FS11" s="66"/>
      <c r="FT11" s="66"/>
      <c r="FU11" s="66"/>
      <c r="FV11" s="66"/>
      <c r="FW11" s="66"/>
      <c r="FX11" s="66"/>
      <c r="FY11" s="66"/>
      <c r="FZ11" s="66"/>
      <c r="GA11" s="66"/>
      <c r="GB11" s="91"/>
      <c r="GC11" s="66"/>
      <c r="GD11" s="245">
        <v>1</v>
      </c>
      <c r="GE11" s="246" t="s">
        <v>122</v>
      </c>
      <c r="GF11" s="66"/>
      <c r="GG11" s="66"/>
      <c r="GH11" s="91"/>
      <c r="GI11" s="66"/>
      <c r="GJ11" s="66"/>
      <c r="GK11" s="66"/>
      <c r="GL11" s="66"/>
      <c r="GM11" s="66"/>
      <c r="GN11" s="66"/>
      <c r="GO11" s="245">
        <v>1</v>
      </c>
      <c r="GP11" s="70"/>
      <c r="GQ11" s="66"/>
      <c r="GR11" s="66"/>
      <c r="GS11" s="70"/>
      <c r="GT11" s="66"/>
      <c r="GU11" s="66"/>
      <c r="GV11" s="66"/>
      <c r="GW11" s="66"/>
      <c r="GX11" s="66"/>
      <c r="GY11" s="66"/>
      <c r="GZ11" s="93"/>
      <c r="HA11" s="237">
        <f t="shared" si="34"/>
        <v>0</v>
      </c>
      <c r="HB11" s="252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53"/>
      <c r="IR11" s="66"/>
      <c r="IS11" s="93"/>
      <c r="IT11" s="10"/>
      <c r="IU11" s="10"/>
      <c r="IV11" s="10"/>
    </row>
    <row r="12" spans="1:256" s="105" customFormat="1" ht="12.75">
      <c r="A12" s="115" t="s">
        <v>74</v>
      </c>
      <c r="B12" s="71" t="s">
        <v>124</v>
      </c>
      <c r="C12" s="294">
        <v>15</v>
      </c>
      <c r="D12" s="16">
        <f t="shared" si="36"/>
        <v>12</v>
      </c>
      <c r="E12" s="245">
        <f t="shared" si="16"/>
        <v>10</v>
      </c>
      <c r="F12" s="16">
        <f t="shared" si="17"/>
        <v>3</v>
      </c>
      <c r="G12" s="16">
        <f t="shared" si="18"/>
        <v>3</v>
      </c>
      <c r="H12" s="66">
        <f t="shared" si="19"/>
        <v>0</v>
      </c>
      <c r="I12" s="291">
        <f t="shared" si="20"/>
        <v>1135</v>
      </c>
      <c r="J12" s="68">
        <f t="shared" si="21"/>
        <v>75.66666666666667</v>
      </c>
      <c r="K12" s="68">
        <f>ABS(I12*100/I1)</f>
        <v>30.026455026455025</v>
      </c>
      <c r="L12" s="67">
        <f>K1</f>
        <v>42</v>
      </c>
      <c r="M12" s="67">
        <f t="shared" si="35"/>
        <v>15</v>
      </c>
      <c r="N12" s="67">
        <f t="shared" si="27"/>
        <v>0</v>
      </c>
      <c r="O12" s="67">
        <f t="shared" si="28"/>
        <v>0</v>
      </c>
      <c r="P12" s="67">
        <f t="shared" si="29"/>
        <v>0</v>
      </c>
      <c r="Q12" s="67">
        <f t="shared" si="30"/>
        <v>0</v>
      </c>
      <c r="R12" s="69">
        <f t="shared" si="22"/>
        <v>3</v>
      </c>
      <c r="S12" s="66">
        <f t="shared" si="23"/>
        <v>0</v>
      </c>
      <c r="T12" s="66">
        <f t="shared" si="24"/>
        <v>0</v>
      </c>
      <c r="U12" s="66">
        <f t="shared" si="25"/>
        <v>0</v>
      </c>
      <c r="V12" s="70">
        <f t="shared" si="31"/>
        <v>0</v>
      </c>
      <c r="W12" s="90"/>
      <c r="X12" s="91" t="s">
        <v>134</v>
      </c>
      <c r="Y12" s="91" t="s">
        <v>134</v>
      </c>
      <c r="Z12" s="91" t="s">
        <v>133</v>
      </c>
      <c r="AA12" s="91"/>
      <c r="AB12" s="91" t="s">
        <v>133</v>
      </c>
      <c r="AC12" s="66"/>
      <c r="AD12" s="66" t="s">
        <v>133</v>
      </c>
      <c r="AE12" s="66" t="s">
        <v>133</v>
      </c>
      <c r="AF12" s="66" t="s">
        <v>133</v>
      </c>
      <c r="AG12" s="66"/>
      <c r="AH12" s="66"/>
      <c r="AI12" s="66" t="s">
        <v>133</v>
      </c>
      <c r="AJ12" s="66" t="s">
        <v>133</v>
      </c>
      <c r="AK12" s="66" t="s">
        <v>133</v>
      </c>
      <c r="AL12" s="66" t="s">
        <v>133</v>
      </c>
      <c r="AM12" s="66" t="s">
        <v>133</v>
      </c>
      <c r="AN12" s="66" t="s">
        <v>134</v>
      </c>
      <c r="AO12" s="66" t="s">
        <v>133</v>
      </c>
      <c r="AP12" s="91" t="s">
        <v>133</v>
      </c>
      <c r="AQ12" s="66"/>
      <c r="AR12" s="91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90"/>
      <c r="BQ12" s="91">
        <v>8</v>
      </c>
      <c r="BR12" s="91">
        <v>45</v>
      </c>
      <c r="BS12" s="297">
        <v>90</v>
      </c>
      <c r="BT12" s="297"/>
      <c r="BU12" s="216">
        <v>90</v>
      </c>
      <c r="BV12" s="66"/>
      <c r="BW12" s="66">
        <v>90</v>
      </c>
      <c r="BX12" s="66">
        <v>90</v>
      </c>
      <c r="BY12" s="66">
        <v>63</v>
      </c>
      <c r="BZ12" s="66"/>
      <c r="CA12" s="66"/>
      <c r="CB12" s="66">
        <v>90</v>
      </c>
      <c r="CC12" s="66">
        <v>90</v>
      </c>
      <c r="CD12" s="66">
        <v>90</v>
      </c>
      <c r="CE12" s="66">
        <v>90</v>
      </c>
      <c r="CF12" s="66">
        <v>68</v>
      </c>
      <c r="CG12" s="66">
        <v>51</v>
      </c>
      <c r="CH12" s="66">
        <v>90</v>
      </c>
      <c r="CI12" s="91">
        <v>90</v>
      </c>
      <c r="CJ12" s="66"/>
      <c r="CK12" s="91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90"/>
      <c r="DJ12" s="297" t="s">
        <v>141</v>
      </c>
      <c r="DK12" s="91" t="s">
        <v>141</v>
      </c>
      <c r="DL12" s="91"/>
      <c r="DM12" s="91"/>
      <c r="DN12" s="91" t="s">
        <v>140</v>
      </c>
      <c r="DO12" s="298"/>
      <c r="DP12" s="298"/>
      <c r="DQ12" s="298"/>
      <c r="DR12" s="297" t="s">
        <v>140</v>
      </c>
      <c r="DS12" s="298"/>
      <c r="DT12" s="298"/>
      <c r="DU12" s="298"/>
      <c r="DV12" s="298"/>
      <c r="DW12" s="298"/>
      <c r="DX12" s="298"/>
      <c r="DY12" s="298" t="s">
        <v>140</v>
      </c>
      <c r="DZ12" s="298" t="s">
        <v>141</v>
      </c>
      <c r="EA12" s="298"/>
      <c r="EB12" s="297"/>
      <c r="EC12" s="298"/>
      <c r="ED12" s="297"/>
      <c r="EE12" s="298"/>
      <c r="EF12" s="298"/>
      <c r="EG12" s="298"/>
      <c r="EH12" s="298"/>
      <c r="EI12" s="298"/>
      <c r="EJ12" s="298"/>
      <c r="EK12" s="66"/>
      <c r="EL12" s="66"/>
      <c r="EM12" s="66"/>
      <c r="EN12" s="66"/>
      <c r="EO12" s="66"/>
      <c r="EP12" s="298"/>
      <c r="EQ12" s="298"/>
      <c r="ER12" s="298"/>
      <c r="ES12" s="298"/>
      <c r="ET12" s="298"/>
      <c r="EU12" s="298"/>
      <c r="EV12" s="66"/>
      <c r="EW12" s="66"/>
      <c r="EX12" s="66"/>
      <c r="EY12" s="66"/>
      <c r="EZ12" s="66"/>
      <c r="FA12" s="70"/>
      <c r="FB12" s="135">
        <f t="shared" si="26"/>
        <v>3</v>
      </c>
      <c r="FC12" s="220">
        <f t="shared" si="32"/>
        <v>0</v>
      </c>
      <c r="FD12" s="222">
        <f t="shared" si="33"/>
        <v>0</v>
      </c>
      <c r="FE12" s="91"/>
      <c r="FF12" s="66"/>
      <c r="FG12" s="66"/>
      <c r="FH12" s="91"/>
      <c r="FI12" s="66"/>
      <c r="FJ12" s="66"/>
      <c r="FK12" s="91"/>
      <c r="FL12" s="245">
        <v>1</v>
      </c>
      <c r="FM12" s="66"/>
      <c r="FN12" s="66"/>
      <c r="FO12" s="66"/>
      <c r="FP12" s="66"/>
      <c r="FQ12" s="66"/>
      <c r="FR12" s="245">
        <v>1</v>
      </c>
      <c r="FS12" s="66"/>
      <c r="FT12" s="66"/>
      <c r="FU12" s="66"/>
      <c r="FV12" s="245">
        <v>1</v>
      </c>
      <c r="FW12" s="66"/>
      <c r="FX12" s="91"/>
      <c r="FY12" s="66"/>
      <c r="FZ12" s="91"/>
      <c r="GA12" s="66"/>
      <c r="GB12" s="91"/>
      <c r="GC12" s="66"/>
      <c r="GD12" s="66"/>
      <c r="GE12" s="66"/>
      <c r="GF12" s="91"/>
      <c r="GG12" s="66"/>
      <c r="GH12" s="66"/>
      <c r="GI12" s="66"/>
      <c r="GJ12" s="66"/>
      <c r="GK12" s="176"/>
      <c r="GL12" s="176"/>
      <c r="GM12" s="66"/>
      <c r="GN12" s="66"/>
      <c r="GO12" s="66"/>
      <c r="GP12" s="70"/>
      <c r="GQ12" s="66"/>
      <c r="GR12" s="66"/>
      <c r="GS12" s="70"/>
      <c r="GT12" s="66"/>
      <c r="GU12" s="66"/>
      <c r="GV12" s="66"/>
      <c r="GW12" s="66"/>
      <c r="GX12" s="66"/>
      <c r="GY12" s="123"/>
      <c r="GZ12" s="124"/>
      <c r="HA12" s="237">
        <f t="shared" si="34"/>
        <v>0</v>
      </c>
      <c r="HB12" s="252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  <c r="IM12" s="253"/>
      <c r="IN12" s="253"/>
      <c r="IO12" s="253"/>
      <c r="IP12" s="253"/>
      <c r="IQ12" s="253"/>
      <c r="IR12" s="123"/>
      <c r="IS12" s="124"/>
      <c r="IT12" s="139"/>
      <c r="IU12" s="139"/>
      <c r="IV12" s="139"/>
    </row>
    <row r="13" spans="1:256" s="106" customFormat="1" ht="12.75">
      <c r="A13" s="115" t="s">
        <v>75</v>
      </c>
      <c r="B13" s="71" t="s">
        <v>124</v>
      </c>
      <c r="C13" s="294">
        <v>6</v>
      </c>
      <c r="D13" s="16">
        <f t="shared" si="36"/>
        <v>4</v>
      </c>
      <c r="E13" s="245">
        <f t="shared" si="16"/>
        <v>3</v>
      </c>
      <c r="F13" s="16">
        <f t="shared" si="17"/>
        <v>1</v>
      </c>
      <c r="G13" s="16">
        <f t="shared" si="18"/>
        <v>2</v>
      </c>
      <c r="H13" s="66">
        <f t="shared" si="19"/>
        <v>0</v>
      </c>
      <c r="I13" s="291">
        <f t="shared" si="20"/>
        <v>306</v>
      </c>
      <c r="J13" s="68">
        <f t="shared" si="21"/>
        <v>51</v>
      </c>
      <c r="K13" s="68">
        <f>ABS(I13*100/I1)</f>
        <v>8.095238095238095</v>
      </c>
      <c r="L13" s="67">
        <f>K1</f>
        <v>42</v>
      </c>
      <c r="M13" s="67">
        <f t="shared" si="35"/>
        <v>6</v>
      </c>
      <c r="N13" s="67">
        <f t="shared" si="27"/>
        <v>0</v>
      </c>
      <c r="O13" s="67">
        <f t="shared" si="28"/>
        <v>0</v>
      </c>
      <c r="P13" s="67">
        <f t="shared" si="29"/>
        <v>0</v>
      </c>
      <c r="Q13" s="67">
        <f t="shared" si="30"/>
        <v>0</v>
      </c>
      <c r="R13" s="69">
        <f t="shared" si="22"/>
        <v>5</v>
      </c>
      <c r="S13" s="66">
        <f t="shared" si="23"/>
        <v>0</v>
      </c>
      <c r="T13" s="66">
        <f t="shared" si="24"/>
        <v>0</v>
      </c>
      <c r="U13" s="66">
        <f t="shared" si="25"/>
        <v>0</v>
      </c>
      <c r="V13" s="70">
        <f t="shared" si="31"/>
        <v>0</v>
      </c>
      <c r="W13" s="90"/>
      <c r="X13" s="91" t="s">
        <v>133</v>
      </c>
      <c r="Y13" s="91" t="s">
        <v>133</v>
      </c>
      <c r="Z13" s="91" t="s">
        <v>133</v>
      </c>
      <c r="AA13" s="91" t="s">
        <v>133</v>
      </c>
      <c r="AB13" s="91" t="s">
        <v>134</v>
      </c>
      <c r="AC13" s="66"/>
      <c r="AD13" s="66" t="s">
        <v>134</v>
      </c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91"/>
      <c r="AQ13" s="66"/>
      <c r="AR13" s="91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90"/>
      <c r="BQ13" s="91">
        <v>90</v>
      </c>
      <c r="BR13" s="91">
        <v>90</v>
      </c>
      <c r="BS13" s="297">
        <v>90</v>
      </c>
      <c r="BT13" s="297">
        <v>32</v>
      </c>
      <c r="BU13" s="91" t="s">
        <v>134</v>
      </c>
      <c r="BV13" s="66"/>
      <c r="BW13" s="66">
        <v>4</v>
      </c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91"/>
      <c r="CJ13" s="66"/>
      <c r="CK13" s="91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90"/>
      <c r="DJ13" s="297"/>
      <c r="DK13" s="91"/>
      <c r="DL13" s="91"/>
      <c r="DM13" s="91" t="s">
        <v>140</v>
      </c>
      <c r="DN13" s="91" t="s">
        <v>141</v>
      </c>
      <c r="DO13" s="298"/>
      <c r="DP13" s="298" t="s">
        <v>141</v>
      </c>
      <c r="DQ13" s="298"/>
      <c r="DR13" s="298"/>
      <c r="DS13" s="298"/>
      <c r="DT13" s="298"/>
      <c r="DU13" s="298"/>
      <c r="DV13" s="298"/>
      <c r="DW13" s="298"/>
      <c r="DX13" s="298"/>
      <c r="DY13" s="298"/>
      <c r="DZ13" s="298"/>
      <c r="EA13" s="298"/>
      <c r="EB13" s="297"/>
      <c r="EC13" s="298"/>
      <c r="ED13" s="297"/>
      <c r="EE13" s="298"/>
      <c r="EF13" s="298"/>
      <c r="EG13" s="298"/>
      <c r="EH13" s="298"/>
      <c r="EI13" s="298"/>
      <c r="EJ13" s="298"/>
      <c r="EK13" s="66"/>
      <c r="EL13" s="66"/>
      <c r="EM13" s="66"/>
      <c r="EN13" s="66"/>
      <c r="EO13" s="66"/>
      <c r="EP13" s="298"/>
      <c r="EQ13" s="298"/>
      <c r="ER13" s="298"/>
      <c r="ES13" s="298"/>
      <c r="ET13" s="298"/>
      <c r="EU13" s="298"/>
      <c r="EV13" s="66"/>
      <c r="EW13" s="66"/>
      <c r="EX13" s="66"/>
      <c r="EY13" s="66"/>
      <c r="EZ13" s="66"/>
      <c r="FA13" s="70"/>
      <c r="FB13" s="135">
        <f t="shared" si="26"/>
        <v>5</v>
      </c>
      <c r="FC13" s="220">
        <f t="shared" si="32"/>
        <v>0</v>
      </c>
      <c r="FD13" s="222">
        <f t="shared" si="33"/>
        <v>0</v>
      </c>
      <c r="FE13" s="216">
        <v>1</v>
      </c>
      <c r="FF13" s="245">
        <v>1</v>
      </c>
      <c r="FG13" s="245">
        <v>1</v>
      </c>
      <c r="FH13" s="245">
        <v>1</v>
      </c>
      <c r="FI13" s="91"/>
      <c r="FJ13" s="91"/>
      <c r="FK13" s="91"/>
      <c r="FL13" s="91"/>
      <c r="FM13" s="66"/>
      <c r="FN13" s="66"/>
      <c r="FO13" s="66"/>
      <c r="FP13" s="91"/>
      <c r="FQ13" s="66"/>
      <c r="FR13" s="66"/>
      <c r="FS13" s="66"/>
      <c r="FT13" s="66"/>
      <c r="FU13" s="66"/>
      <c r="FV13" s="66"/>
      <c r="FW13" s="66"/>
      <c r="FX13" s="91"/>
      <c r="FY13" s="91"/>
      <c r="FZ13" s="176"/>
      <c r="GA13" s="245">
        <v>1</v>
      </c>
      <c r="GB13" s="246" t="s">
        <v>122</v>
      </c>
      <c r="GC13" s="91"/>
      <c r="GD13" s="66"/>
      <c r="GE13" s="91"/>
      <c r="GF13" s="176"/>
      <c r="GG13" s="176"/>
      <c r="GH13" s="66"/>
      <c r="GI13" s="91"/>
      <c r="GJ13" s="91"/>
      <c r="GK13" s="66"/>
      <c r="GL13" s="66"/>
      <c r="GM13" s="91"/>
      <c r="GN13" s="66"/>
      <c r="GO13" s="66"/>
      <c r="GP13" s="70"/>
      <c r="GQ13" s="66"/>
      <c r="GR13" s="66"/>
      <c r="GS13" s="70"/>
      <c r="GT13" s="66"/>
      <c r="GU13" s="66"/>
      <c r="GV13" s="66"/>
      <c r="GW13" s="66"/>
      <c r="GX13" s="66"/>
      <c r="GY13" s="66"/>
      <c r="GZ13" s="93"/>
      <c r="HA13" s="237">
        <f t="shared" si="34"/>
        <v>0</v>
      </c>
      <c r="HB13" s="252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53"/>
      <c r="IR13" s="66"/>
      <c r="IS13" s="93"/>
      <c r="IT13" s="10"/>
      <c r="IU13" s="10"/>
      <c r="IV13" s="10"/>
    </row>
    <row r="14" spans="1:256" s="105" customFormat="1" ht="12.75" customHeight="1">
      <c r="A14" s="115" t="s">
        <v>120</v>
      </c>
      <c r="B14" s="71" t="s">
        <v>124</v>
      </c>
      <c r="C14" s="294">
        <v>38</v>
      </c>
      <c r="D14" s="16">
        <f t="shared" si="36"/>
        <v>36</v>
      </c>
      <c r="E14" s="66">
        <f t="shared" si="16"/>
        <v>36</v>
      </c>
      <c r="F14" s="16">
        <f t="shared" si="17"/>
        <v>0</v>
      </c>
      <c r="G14" s="16">
        <f t="shared" si="18"/>
        <v>2</v>
      </c>
      <c r="H14" s="66">
        <f t="shared" si="19"/>
        <v>0</v>
      </c>
      <c r="I14" s="291">
        <f t="shared" si="20"/>
        <v>3301</v>
      </c>
      <c r="J14" s="68">
        <f t="shared" si="21"/>
        <v>86.86842105263158</v>
      </c>
      <c r="K14" s="68">
        <f>ABS(I14*100/I1)</f>
        <v>87.32804232804233</v>
      </c>
      <c r="L14" s="67">
        <f>K1</f>
        <v>42</v>
      </c>
      <c r="M14" s="67">
        <f t="shared" si="35"/>
        <v>38</v>
      </c>
      <c r="N14" s="67">
        <f t="shared" si="27"/>
        <v>0</v>
      </c>
      <c r="O14" s="67">
        <f t="shared" si="28"/>
        <v>0</v>
      </c>
      <c r="P14" s="67">
        <f t="shared" si="29"/>
        <v>0</v>
      </c>
      <c r="Q14" s="67">
        <f t="shared" si="30"/>
        <v>0</v>
      </c>
      <c r="R14" s="69">
        <f t="shared" si="22"/>
        <v>5</v>
      </c>
      <c r="S14" s="66">
        <f t="shared" si="23"/>
        <v>0</v>
      </c>
      <c r="T14" s="66">
        <f t="shared" si="24"/>
        <v>0</v>
      </c>
      <c r="U14" s="66">
        <f t="shared" si="25"/>
        <v>0</v>
      </c>
      <c r="V14" s="70">
        <f t="shared" si="31"/>
        <v>1</v>
      </c>
      <c r="W14" s="90"/>
      <c r="X14" s="91"/>
      <c r="Y14" s="91" t="s">
        <v>134</v>
      </c>
      <c r="Z14" s="91" t="s">
        <v>133</v>
      </c>
      <c r="AA14" s="91" t="s">
        <v>133</v>
      </c>
      <c r="AB14" s="91" t="s">
        <v>133</v>
      </c>
      <c r="AC14" s="66" t="s">
        <v>133</v>
      </c>
      <c r="AD14" s="66" t="s">
        <v>133</v>
      </c>
      <c r="AE14" s="66" t="s">
        <v>133</v>
      </c>
      <c r="AF14" s="66" t="s">
        <v>133</v>
      </c>
      <c r="AG14" s="66" t="s">
        <v>133</v>
      </c>
      <c r="AH14" s="66" t="s">
        <v>133</v>
      </c>
      <c r="AI14" s="66" t="s">
        <v>133</v>
      </c>
      <c r="AJ14" s="66" t="s">
        <v>133</v>
      </c>
      <c r="AK14" s="66" t="s">
        <v>133</v>
      </c>
      <c r="AL14" s="66" t="s">
        <v>133</v>
      </c>
      <c r="AM14" s="66" t="s">
        <v>133</v>
      </c>
      <c r="AN14" s="66" t="s">
        <v>133</v>
      </c>
      <c r="AO14" s="66" t="s">
        <v>133</v>
      </c>
      <c r="AP14" s="66" t="s">
        <v>133</v>
      </c>
      <c r="AQ14" s="66" t="s">
        <v>133</v>
      </c>
      <c r="AR14" s="66" t="s">
        <v>133</v>
      </c>
      <c r="AS14" s="66" t="s">
        <v>133</v>
      </c>
      <c r="AT14" s="66" t="s">
        <v>133</v>
      </c>
      <c r="AU14" s="66" t="s">
        <v>133</v>
      </c>
      <c r="AV14" s="66" t="s">
        <v>133</v>
      </c>
      <c r="AW14" s="66" t="s">
        <v>133</v>
      </c>
      <c r="AX14" s="66" t="s">
        <v>133</v>
      </c>
      <c r="AY14" s="66" t="s">
        <v>133</v>
      </c>
      <c r="AZ14" s="66" t="s">
        <v>133</v>
      </c>
      <c r="BA14" s="66" t="s">
        <v>133</v>
      </c>
      <c r="BB14" s="66"/>
      <c r="BC14" s="66" t="s">
        <v>133</v>
      </c>
      <c r="BD14" s="66"/>
      <c r="BE14" s="66" t="s">
        <v>133</v>
      </c>
      <c r="BF14" s="66" t="s">
        <v>133</v>
      </c>
      <c r="BG14" s="66" t="s">
        <v>133</v>
      </c>
      <c r="BH14" s="66" t="s">
        <v>134</v>
      </c>
      <c r="BI14" s="66"/>
      <c r="BJ14" s="66" t="s">
        <v>133</v>
      </c>
      <c r="BK14" s="66" t="s">
        <v>133</v>
      </c>
      <c r="BL14" s="66" t="s">
        <v>133</v>
      </c>
      <c r="BM14" s="66" t="s">
        <v>133</v>
      </c>
      <c r="BN14" s="66"/>
      <c r="BO14" s="66"/>
      <c r="BP14" s="90"/>
      <c r="BQ14" s="91"/>
      <c r="BR14" s="91">
        <v>16</v>
      </c>
      <c r="BS14" s="297">
        <v>90</v>
      </c>
      <c r="BT14" s="297">
        <v>90</v>
      </c>
      <c r="BU14" s="91">
        <v>90</v>
      </c>
      <c r="BV14" s="66">
        <v>90</v>
      </c>
      <c r="BW14" s="66">
        <v>90</v>
      </c>
      <c r="BX14" s="66">
        <v>90</v>
      </c>
      <c r="BY14" s="66">
        <v>90</v>
      </c>
      <c r="BZ14" s="66">
        <v>90</v>
      </c>
      <c r="CA14" s="66">
        <v>90</v>
      </c>
      <c r="CB14" s="66">
        <v>90</v>
      </c>
      <c r="CC14" s="66">
        <v>90</v>
      </c>
      <c r="CD14" s="66">
        <v>90</v>
      </c>
      <c r="CE14" s="66">
        <v>90</v>
      </c>
      <c r="CF14" s="66">
        <v>90</v>
      </c>
      <c r="CG14" s="66">
        <v>90</v>
      </c>
      <c r="CH14" s="66">
        <v>90</v>
      </c>
      <c r="CI14" s="66">
        <v>90</v>
      </c>
      <c r="CJ14" s="66">
        <v>90</v>
      </c>
      <c r="CK14" s="66">
        <v>90</v>
      </c>
      <c r="CL14" s="66">
        <v>90</v>
      </c>
      <c r="CM14" s="66">
        <v>90</v>
      </c>
      <c r="CN14" s="66">
        <v>90</v>
      </c>
      <c r="CO14" s="66">
        <v>90</v>
      </c>
      <c r="CP14" s="66">
        <v>90</v>
      </c>
      <c r="CQ14" s="66">
        <v>90</v>
      </c>
      <c r="CR14" s="66">
        <v>90</v>
      </c>
      <c r="CS14" s="66">
        <v>90</v>
      </c>
      <c r="CT14" s="66">
        <v>90</v>
      </c>
      <c r="CU14" s="66"/>
      <c r="CV14" s="66">
        <v>90</v>
      </c>
      <c r="CW14" s="66"/>
      <c r="CX14" s="66">
        <v>90</v>
      </c>
      <c r="CY14" s="66">
        <v>90</v>
      </c>
      <c r="CZ14" s="66">
        <v>90</v>
      </c>
      <c r="DA14" s="66">
        <v>45</v>
      </c>
      <c r="DB14" s="66"/>
      <c r="DC14" s="66">
        <v>90</v>
      </c>
      <c r="DD14" s="66">
        <v>90</v>
      </c>
      <c r="DE14" s="66">
        <v>90</v>
      </c>
      <c r="DF14" s="66">
        <v>90</v>
      </c>
      <c r="DG14" s="66"/>
      <c r="DH14" s="66"/>
      <c r="DI14" s="90"/>
      <c r="DJ14" s="297"/>
      <c r="DK14" s="91" t="s">
        <v>141</v>
      </c>
      <c r="DL14" s="91"/>
      <c r="DM14" s="91"/>
      <c r="DN14" s="91"/>
      <c r="DO14" s="298"/>
      <c r="DP14" s="298"/>
      <c r="DQ14" s="298"/>
      <c r="DR14" s="298"/>
      <c r="DS14" s="298"/>
      <c r="DT14" s="298"/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8"/>
      <c r="EK14" s="66"/>
      <c r="EL14" s="66"/>
      <c r="EM14" s="66"/>
      <c r="EN14" s="66"/>
      <c r="EO14" s="66"/>
      <c r="EP14" s="298"/>
      <c r="EQ14" s="298"/>
      <c r="ER14" s="298"/>
      <c r="ES14" s="298"/>
      <c r="ET14" s="298" t="s">
        <v>141</v>
      </c>
      <c r="EU14" s="298"/>
      <c r="EV14" s="66"/>
      <c r="EW14" s="66"/>
      <c r="EX14" s="66"/>
      <c r="EY14" s="66"/>
      <c r="EZ14" s="66"/>
      <c r="FA14" s="70"/>
      <c r="FB14" s="135">
        <f t="shared" si="26"/>
        <v>5</v>
      </c>
      <c r="FC14" s="220">
        <f t="shared" si="32"/>
        <v>0</v>
      </c>
      <c r="FD14" s="222">
        <f t="shared" si="33"/>
        <v>0</v>
      </c>
      <c r="FE14" s="91"/>
      <c r="FF14" s="66"/>
      <c r="FG14" s="66"/>
      <c r="FH14" s="91"/>
      <c r="FI14" s="91"/>
      <c r="FJ14" s="91"/>
      <c r="FK14" s="91"/>
      <c r="FL14" s="66"/>
      <c r="FM14" s="66"/>
      <c r="FN14" s="245">
        <v>1</v>
      </c>
      <c r="FO14" s="66"/>
      <c r="FP14" s="66"/>
      <c r="FQ14" s="66"/>
      <c r="FR14" s="66"/>
      <c r="FS14" s="66"/>
      <c r="FT14" s="245">
        <v>1</v>
      </c>
      <c r="FU14" s="245">
        <v>1</v>
      </c>
      <c r="FV14" s="66"/>
      <c r="FW14" s="66"/>
      <c r="FX14" s="66"/>
      <c r="FY14" s="91"/>
      <c r="FZ14" s="66"/>
      <c r="GA14" s="91"/>
      <c r="GB14" s="66"/>
      <c r="GC14" s="91"/>
      <c r="GD14" s="66"/>
      <c r="GE14" s="91"/>
      <c r="GF14" s="66"/>
      <c r="GG14" s="66"/>
      <c r="GH14" s="66"/>
      <c r="GI14" s="66"/>
      <c r="GJ14" s="91"/>
      <c r="GK14" s="91"/>
      <c r="GL14" s="245">
        <v>1</v>
      </c>
      <c r="GM14" s="66"/>
      <c r="GN14" s="66"/>
      <c r="GO14" s="245">
        <v>1</v>
      </c>
      <c r="GP14" s="246" t="s">
        <v>122</v>
      </c>
      <c r="GQ14" s="66"/>
      <c r="GR14" s="66"/>
      <c r="GS14" s="70"/>
      <c r="GT14" s="66"/>
      <c r="GU14" s="66"/>
      <c r="GV14" s="66"/>
      <c r="GW14" s="66"/>
      <c r="GX14" s="66"/>
      <c r="GY14" s="123"/>
      <c r="GZ14" s="124"/>
      <c r="HA14" s="237">
        <f t="shared" si="34"/>
        <v>1</v>
      </c>
      <c r="HB14" s="252"/>
      <c r="HC14" s="253"/>
      <c r="HD14" s="253"/>
      <c r="HE14" s="253"/>
      <c r="HF14" s="253"/>
      <c r="HG14" s="253"/>
      <c r="HH14" s="253"/>
      <c r="HI14" s="253"/>
      <c r="HJ14" s="253"/>
      <c r="HK14" s="253"/>
      <c r="HL14" s="253"/>
      <c r="HM14" s="253"/>
      <c r="HN14" s="253"/>
      <c r="HO14" s="253"/>
      <c r="HP14" s="253"/>
      <c r="HQ14" s="253"/>
      <c r="HR14" s="253">
        <v>1</v>
      </c>
      <c r="HS14" s="253"/>
      <c r="HT14" s="253"/>
      <c r="HU14" s="253"/>
      <c r="HV14" s="253"/>
      <c r="HW14" s="253"/>
      <c r="HX14" s="253"/>
      <c r="HY14" s="253"/>
      <c r="HZ14" s="253"/>
      <c r="IA14" s="253"/>
      <c r="IB14" s="253"/>
      <c r="IC14" s="253"/>
      <c r="ID14" s="253"/>
      <c r="IE14" s="253"/>
      <c r="IF14" s="253"/>
      <c r="IG14" s="253"/>
      <c r="IH14" s="253"/>
      <c r="II14" s="253"/>
      <c r="IJ14" s="253"/>
      <c r="IK14" s="253"/>
      <c r="IL14" s="253"/>
      <c r="IM14" s="253"/>
      <c r="IN14" s="253"/>
      <c r="IO14" s="253"/>
      <c r="IP14" s="253"/>
      <c r="IQ14" s="253"/>
      <c r="IR14" s="123"/>
      <c r="IS14" s="124"/>
      <c r="IT14" s="139"/>
      <c r="IU14" s="139"/>
      <c r="IV14" s="139"/>
    </row>
    <row r="15" spans="1:256" s="106" customFormat="1" ht="12.75">
      <c r="A15" s="115" t="s">
        <v>99</v>
      </c>
      <c r="B15" s="71" t="s">
        <v>125</v>
      </c>
      <c r="C15" s="294">
        <f>COUNT(BQ15:DH15)</f>
        <v>36</v>
      </c>
      <c r="D15" s="16">
        <f t="shared" si="36"/>
        <v>32</v>
      </c>
      <c r="E15" s="66">
        <f t="shared" si="16"/>
        <v>28</v>
      </c>
      <c r="F15" s="16">
        <f t="shared" si="17"/>
        <v>5</v>
      </c>
      <c r="G15" s="16">
        <f t="shared" si="18"/>
        <v>3</v>
      </c>
      <c r="H15" s="66">
        <f t="shared" si="19"/>
        <v>0</v>
      </c>
      <c r="I15" s="291">
        <f t="shared" si="20"/>
        <v>2912</v>
      </c>
      <c r="J15" s="68">
        <f t="shared" si="21"/>
        <v>80.88888888888889</v>
      </c>
      <c r="K15" s="68">
        <f>ABS(I15*100/I1)</f>
        <v>77.03703703703704</v>
      </c>
      <c r="L15" s="67">
        <f>K1</f>
        <v>42</v>
      </c>
      <c r="M15" s="67">
        <f t="shared" si="35"/>
        <v>35</v>
      </c>
      <c r="N15" s="67">
        <f t="shared" si="27"/>
        <v>0</v>
      </c>
      <c r="O15" s="67">
        <f t="shared" si="28"/>
        <v>0</v>
      </c>
      <c r="P15" s="67">
        <f t="shared" si="29"/>
        <v>0</v>
      </c>
      <c r="Q15" s="67">
        <f t="shared" si="30"/>
        <v>0</v>
      </c>
      <c r="R15" s="69">
        <f t="shared" si="22"/>
        <v>6</v>
      </c>
      <c r="S15" s="66">
        <f t="shared" si="23"/>
        <v>1</v>
      </c>
      <c r="T15" s="66">
        <f t="shared" si="24"/>
        <v>0</v>
      </c>
      <c r="U15" s="66">
        <f t="shared" si="25"/>
        <v>1</v>
      </c>
      <c r="V15" s="70">
        <f t="shared" si="31"/>
        <v>1</v>
      </c>
      <c r="W15" s="90"/>
      <c r="X15" s="91" t="s">
        <v>133</v>
      </c>
      <c r="Y15" s="91" t="s">
        <v>133</v>
      </c>
      <c r="Z15" s="91" t="s">
        <v>133</v>
      </c>
      <c r="AA15" s="91" t="s">
        <v>133</v>
      </c>
      <c r="AB15" s="91"/>
      <c r="AC15" s="66" t="s">
        <v>133</v>
      </c>
      <c r="AD15" s="66" t="s">
        <v>133</v>
      </c>
      <c r="AE15" s="66"/>
      <c r="AF15" s="66" t="s">
        <v>133</v>
      </c>
      <c r="AG15" s="66" t="s">
        <v>133</v>
      </c>
      <c r="AH15" s="91" t="s">
        <v>133</v>
      </c>
      <c r="AI15" s="66" t="s">
        <v>133</v>
      </c>
      <c r="AJ15" s="66" t="s">
        <v>133</v>
      </c>
      <c r="AK15" s="66" t="s">
        <v>133</v>
      </c>
      <c r="AL15" s="66" t="s">
        <v>133</v>
      </c>
      <c r="AM15" s="66" t="s">
        <v>133</v>
      </c>
      <c r="AN15" s="66" t="s">
        <v>133</v>
      </c>
      <c r="AO15" s="66" t="s">
        <v>134</v>
      </c>
      <c r="AP15" s="91"/>
      <c r="AQ15" s="66" t="s">
        <v>133</v>
      </c>
      <c r="AR15" s="66" t="s">
        <v>133</v>
      </c>
      <c r="AS15" s="66" t="s">
        <v>133</v>
      </c>
      <c r="AT15" s="66" t="s">
        <v>133</v>
      </c>
      <c r="AU15" s="66" t="s">
        <v>134</v>
      </c>
      <c r="AV15" s="66" t="s">
        <v>133</v>
      </c>
      <c r="AW15" s="66" t="s">
        <v>133</v>
      </c>
      <c r="AX15" s="66" t="s">
        <v>133</v>
      </c>
      <c r="AY15" s="66" t="s">
        <v>133</v>
      </c>
      <c r="AZ15" s="66"/>
      <c r="BA15" s="66" t="s">
        <v>133</v>
      </c>
      <c r="BB15" s="66" t="s">
        <v>133</v>
      </c>
      <c r="BC15" s="66" t="s">
        <v>133</v>
      </c>
      <c r="BD15" s="66" t="s">
        <v>133</v>
      </c>
      <c r="BE15" s="66"/>
      <c r="BF15" s="66" t="s">
        <v>133</v>
      </c>
      <c r="BG15" s="66" t="s">
        <v>133</v>
      </c>
      <c r="BH15" s="66"/>
      <c r="BI15" s="66"/>
      <c r="BJ15" s="66" t="s">
        <v>134</v>
      </c>
      <c r="BK15" s="91" t="s">
        <v>133</v>
      </c>
      <c r="BL15" s="66" t="s">
        <v>133</v>
      </c>
      <c r="BM15" s="70" t="s">
        <v>133</v>
      </c>
      <c r="BN15" s="70"/>
      <c r="BO15" s="70"/>
      <c r="BP15" s="90"/>
      <c r="BQ15" s="91">
        <v>90</v>
      </c>
      <c r="BR15" s="91">
        <v>90</v>
      </c>
      <c r="BS15" s="297">
        <v>90</v>
      </c>
      <c r="BT15" s="297">
        <v>90</v>
      </c>
      <c r="BU15" s="91"/>
      <c r="BV15" s="66">
        <v>90</v>
      </c>
      <c r="BW15" s="66">
        <v>90</v>
      </c>
      <c r="BX15" s="66"/>
      <c r="BY15" s="66">
        <v>90</v>
      </c>
      <c r="BZ15" s="66">
        <v>90</v>
      </c>
      <c r="CA15" s="91">
        <v>90</v>
      </c>
      <c r="CB15" s="66">
        <v>90</v>
      </c>
      <c r="CC15" s="66">
        <v>90</v>
      </c>
      <c r="CD15" s="66">
        <v>90</v>
      </c>
      <c r="CE15" s="66">
        <v>84</v>
      </c>
      <c r="CF15" s="66">
        <v>90</v>
      </c>
      <c r="CG15" s="66">
        <v>39</v>
      </c>
      <c r="CH15" s="66">
        <v>6</v>
      </c>
      <c r="CI15" s="91"/>
      <c r="CJ15" s="66">
        <v>90</v>
      </c>
      <c r="CK15" s="66">
        <v>90</v>
      </c>
      <c r="CL15" s="66">
        <v>90</v>
      </c>
      <c r="CM15" s="66">
        <v>90</v>
      </c>
      <c r="CN15" s="66">
        <v>21</v>
      </c>
      <c r="CO15" s="66">
        <v>90</v>
      </c>
      <c r="CP15" s="66">
        <v>90</v>
      </c>
      <c r="CQ15" s="66">
        <v>90</v>
      </c>
      <c r="CR15" s="66">
        <v>90</v>
      </c>
      <c r="CS15" s="66"/>
      <c r="CT15" s="66">
        <v>90</v>
      </c>
      <c r="CU15" s="66">
        <v>90</v>
      </c>
      <c r="CV15" s="66">
        <v>90</v>
      </c>
      <c r="CW15" s="66">
        <v>75</v>
      </c>
      <c r="CX15" s="66"/>
      <c r="CY15" s="66">
        <v>90</v>
      </c>
      <c r="CZ15" s="66">
        <v>45</v>
      </c>
      <c r="DA15" s="66"/>
      <c r="DB15" s="66">
        <v>90</v>
      </c>
      <c r="DC15" s="66">
        <v>45</v>
      </c>
      <c r="DD15" s="91">
        <v>90</v>
      </c>
      <c r="DE15" s="66">
        <v>77</v>
      </c>
      <c r="DF15" s="70">
        <v>90</v>
      </c>
      <c r="DG15" s="70"/>
      <c r="DH15" s="70"/>
      <c r="DI15" s="90"/>
      <c r="DJ15" s="297"/>
      <c r="DK15" s="91"/>
      <c r="DL15" s="91"/>
      <c r="DM15" s="91"/>
      <c r="DN15" s="91"/>
      <c r="DO15" s="298"/>
      <c r="DP15" s="298"/>
      <c r="DQ15" s="298"/>
      <c r="DR15" s="298"/>
      <c r="DS15" s="298"/>
      <c r="DT15" s="297"/>
      <c r="DU15" s="298"/>
      <c r="DV15" s="298"/>
      <c r="DW15" s="298"/>
      <c r="DX15" s="298" t="s">
        <v>140</v>
      </c>
      <c r="DY15" s="298"/>
      <c r="DZ15" s="298" t="s">
        <v>140</v>
      </c>
      <c r="EA15" s="298" t="s">
        <v>141</v>
      </c>
      <c r="EB15" s="297"/>
      <c r="EC15" s="298"/>
      <c r="ED15" s="298"/>
      <c r="EE15" s="298"/>
      <c r="EF15" s="298"/>
      <c r="EG15" s="298" t="s">
        <v>141</v>
      </c>
      <c r="EH15" s="298"/>
      <c r="EI15" s="298"/>
      <c r="EJ15" s="298"/>
      <c r="EK15" s="66"/>
      <c r="EL15" s="66"/>
      <c r="EM15" s="66"/>
      <c r="EN15" s="66"/>
      <c r="EO15" s="66"/>
      <c r="EP15" s="298" t="s">
        <v>140</v>
      </c>
      <c r="EQ15" s="298"/>
      <c r="ER15" s="298"/>
      <c r="ES15" s="298" t="s">
        <v>140</v>
      </c>
      <c r="ET15" s="298"/>
      <c r="EU15" s="298"/>
      <c r="EV15" s="66" t="s">
        <v>141</v>
      </c>
      <c r="EW15" s="91"/>
      <c r="EX15" s="298" t="s">
        <v>140</v>
      </c>
      <c r="EY15" s="70"/>
      <c r="EZ15" s="66"/>
      <c r="FA15" s="70"/>
      <c r="FB15" s="135">
        <f t="shared" si="26"/>
        <v>5</v>
      </c>
      <c r="FC15" s="220">
        <f t="shared" si="32"/>
        <v>1</v>
      </c>
      <c r="FD15" s="222">
        <f t="shared" si="33"/>
        <v>0</v>
      </c>
      <c r="FE15" s="91"/>
      <c r="FF15" s="66"/>
      <c r="FG15" s="66"/>
      <c r="FH15" s="66"/>
      <c r="FI15" s="66"/>
      <c r="FJ15" s="66"/>
      <c r="FK15" s="247">
        <v>2</v>
      </c>
      <c r="FL15" s="246" t="s">
        <v>122</v>
      </c>
      <c r="FM15" s="66"/>
      <c r="FN15" s="66"/>
      <c r="FO15" s="66"/>
      <c r="FP15" s="66"/>
      <c r="FQ15" s="66"/>
      <c r="FR15" s="66"/>
      <c r="FS15" s="245">
        <v>1</v>
      </c>
      <c r="FT15" s="66"/>
      <c r="FU15" s="66"/>
      <c r="FV15" s="66"/>
      <c r="FW15" s="66"/>
      <c r="FX15" s="66"/>
      <c r="FY15" s="245">
        <v>1</v>
      </c>
      <c r="FZ15" s="66"/>
      <c r="GA15" s="66"/>
      <c r="GB15" s="66"/>
      <c r="GC15" s="66"/>
      <c r="GD15" s="245">
        <v>1</v>
      </c>
      <c r="GE15" s="245">
        <v>1</v>
      </c>
      <c r="GF15" s="245">
        <v>1</v>
      </c>
      <c r="GG15" s="66"/>
      <c r="GH15" s="66"/>
      <c r="GI15" s="91"/>
      <c r="GJ15" s="66"/>
      <c r="GK15" s="66"/>
      <c r="GL15" s="66"/>
      <c r="GM15" s="66"/>
      <c r="GN15" s="66"/>
      <c r="GO15" s="91"/>
      <c r="GP15" s="70"/>
      <c r="GQ15" s="66"/>
      <c r="GR15" s="66"/>
      <c r="GS15" s="66"/>
      <c r="GT15" s="66"/>
      <c r="GU15" s="66"/>
      <c r="GV15" s="66"/>
      <c r="GW15" s="66"/>
      <c r="GX15" s="66"/>
      <c r="GY15" s="66"/>
      <c r="GZ15" s="93"/>
      <c r="HA15" s="237">
        <f t="shared" si="34"/>
        <v>1</v>
      </c>
      <c r="HB15" s="252"/>
      <c r="HC15" s="253"/>
      <c r="HD15" s="253"/>
      <c r="HE15" s="253"/>
      <c r="HF15" s="253"/>
      <c r="HG15" s="253"/>
      <c r="HH15" s="253"/>
      <c r="HI15" s="253"/>
      <c r="HJ15" s="253"/>
      <c r="HK15" s="253"/>
      <c r="HL15" s="253"/>
      <c r="HM15" s="253"/>
      <c r="HN15" s="253"/>
      <c r="HO15" s="253"/>
      <c r="HP15" s="253"/>
      <c r="HQ15" s="253"/>
      <c r="HR15" s="253"/>
      <c r="HS15" s="253"/>
      <c r="HT15" s="253"/>
      <c r="HU15" s="253">
        <v>1</v>
      </c>
      <c r="HV15" s="253"/>
      <c r="HW15" s="253"/>
      <c r="HX15" s="253"/>
      <c r="HY15" s="253"/>
      <c r="HZ15" s="253"/>
      <c r="IA15" s="253"/>
      <c r="IB15" s="253"/>
      <c r="IC15" s="253"/>
      <c r="ID15" s="253"/>
      <c r="IE15" s="253"/>
      <c r="IF15" s="253"/>
      <c r="IG15" s="253"/>
      <c r="IH15" s="253"/>
      <c r="II15" s="253"/>
      <c r="IJ15" s="253"/>
      <c r="IK15" s="253"/>
      <c r="IL15" s="253"/>
      <c r="IM15" s="253"/>
      <c r="IN15" s="253"/>
      <c r="IO15" s="253"/>
      <c r="IP15" s="253"/>
      <c r="IQ15" s="253"/>
      <c r="IR15" s="66"/>
      <c r="IS15" s="93"/>
      <c r="IT15" s="10"/>
      <c r="IU15" s="10"/>
      <c r="IV15" s="10"/>
    </row>
    <row r="16" spans="1:256" s="105" customFormat="1" ht="12.75">
      <c r="A16" s="111" t="s">
        <v>100</v>
      </c>
      <c r="B16" s="71" t="s">
        <v>124</v>
      </c>
      <c r="C16" s="294">
        <v>17</v>
      </c>
      <c r="D16" s="16">
        <f t="shared" si="36"/>
        <v>13</v>
      </c>
      <c r="E16" s="245">
        <f t="shared" si="16"/>
        <v>12</v>
      </c>
      <c r="F16" s="16">
        <f t="shared" si="17"/>
        <v>1</v>
      </c>
      <c r="G16" s="16">
        <f t="shared" si="18"/>
        <v>4</v>
      </c>
      <c r="H16" s="66">
        <f t="shared" si="19"/>
        <v>0</v>
      </c>
      <c r="I16" s="291">
        <f t="shared" si="20"/>
        <v>1164</v>
      </c>
      <c r="J16" s="68">
        <f t="shared" si="21"/>
        <v>68.47058823529412</v>
      </c>
      <c r="K16" s="68">
        <f>ABS(I16*100/I1)</f>
        <v>30.793650793650794</v>
      </c>
      <c r="L16" s="67">
        <f>K1</f>
        <v>42</v>
      </c>
      <c r="M16" s="67">
        <f t="shared" si="35"/>
        <v>17</v>
      </c>
      <c r="N16" s="67">
        <f t="shared" si="27"/>
        <v>0</v>
      </c>
      <c r="O16" s="67">
        <f t="shared" si="28"/>
        <v>0</v>
      </c>
      <c r="P16" s="67">
        <f t="shared" si="29"/>
        <v>0</v>
      </c>
      <c r="Q16" s="67">
        <f t="shared" si="30"/>
        <v>0</v>
      </c>
      <c r="R16" s="69">
        <f t="shared" si="22"/>
        <v>6</v>
      </c>
      <c r="S16" s="66">
        <f t="shared" si="23"/>
        <v>0</v>
      </c>
      <c r="T16" s="66">
        <f t="shared" si="24"/>
        <v>0</v>
      </c>
      <c r="U16" s="66">
        <f t="shared" si="25"/>
        <v>0</v>
      </c>
      <c r="V16" s="70">
        <f t="shared" si="31"/>
        <v>1</v>
      </c>
      <c r="W16" s="90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91"/>
      <c r="AQ16" s="91"/>
      <c r="AR16" s="91"/>
      <c r="AS16" s="66" t="s">
        <v>134</v>
      </c>
      <c r="AT16" s="66"/>
      <c r="AU16" s="66" t="s">
        <v>134</v>
      </c>
      <c r="AV16" s="66"/>
      <c r="AW16" s="66" t="s">
        <v>133</v>
      </c>
      <c r="AX16" s="245" t="s">
        <v>133</v>
      </c>
      <c r="AY16" s="245" t="s">
        <v>134</v>
      </c>
      <c r="AZ16" s="66" t="s">
        <v>133</v>
      </c>
      <c r="BA16" s="66" t="s">
        <v>133</v>
      </c>
      <c r="BB16" s="66" t="s">
        <v>133</v>
      </c>
      <c r="BC16" s="66" t="s">
        <v>133</v>
      </c>
      <c r="BD16" s="66" t="s">
        <v>133</v>
      </c>
      <c r="BE16" s="66" t="s">
        <v>133</v>
      </c>
      <c r="BF16" s="66" t="s">
        <v>133</v>
      </c>
      <c r="BG16" s="66" t="s">
        <v>133</v>
      </c>
      <c r="BH16" s="66" t="s">
        <v>134</v>
      </c>
      <c r="BI16" s="66"/>
      <c r="BJ16" s="66" t="s">
        <v>133</v>
      </c>
      <c r="BK16" s="91" t="s">
        <v>133</v>
      </c>
      <c r="BL16" s="66" t="s">
        <v>133</v>
      </c>
      <c r="BM16" s="70"/>
      <c r="BN16" s="70"/>
      <c r="BO16" s="70"/>
      <c r="BP16" s="90"/>
      <c r="BQ16" s="66"/>
      <c r="BR16" s="66"/>
      <c r="BS16" s="298"/>
      <c r="BT16" s="298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91"/>
      <c r="CJ16" s="91"/>
      <c r="CK16" s="91"/>
      <c r="CL16" s="66">
        <v>6</v>
      </c>
      <c r="CM16" s="66"/>
      <c r="CN16" s="66">
        <v>7</v>
      </c>
      <c r="CO16" s="66"/>
      <c r="CP16" s="66">
        <v>90</v>
      </c>
      <c r="CQ16" s="220">
        <v>90</v>
      </c>
      <c r="CR16" s="66">
        <v>1</v>
      </c>
      <c r="CS16" s="66">
        <v>90</v>
      </c>
      <c r="CT16" s="66">
        <v>90</v>
      </c>
      <c r="CU16" s="66">
        <v>90</v>
      </c>
      <c r="CV16" s="66">
        <v>90</v>
      </c>
      <c r="CW16" s="66">
        <v>90</v>
      </c>
      <c r="CX16" s="66">
        <v>90</v>
      </c>
      <c r="CY16" s="66">
        <v>90</v>
      </c>
      <c r="CZ16" s="66">
        <v>60</v>
      </c>
      <c r="DA16" s="66">
        <v>10</v>
      </c>
      <c r="DB16" s="66"/>
      <c r="DC16" s="66">
        <v>90</v>
      </c>
      <c r="DD16" s="91">
        <v>90</v>
      </c>
      <c r="DE16" s="66">
        <v>90</v>
      </c>
      <c r="DF16" s="70"/>
      <c r="DG16" s="70"/>
      <c r="DH16" s="70"/>
      <c r="DI16" s="90"/>
      <c r="DJ16" s="298"/>
      <c r="DK16" s="66"/>
      <c r="DL16" s="66"/>
      <c r="DM16" s="66"/>
      <c r="DN16" s="66"/>
      <c r="DO16" s="298"/>
      <c r="DP16" s="298"/>
      <c r="DQ16" s="298"/>
      <c r="DR16" s="298"/>
      <c r="DS16" s="298"/>
      <c r="DT16" s="298"/>
      <c r="DU16" s="298"/>
      <c r="DV16" s="298"/>
      <c r="DW16" s="298"/>
      <c r="DX16" s="298"/>
      <c r="DY16" s="298"/>
      <c r="DZ16" s="298"/>
      <c r="EA16" s="298"/>
      <c r="EB16" s="297"/>
      <c r="EC16" s="297"/>
      <c r="ED16" s="297"/>
      <c r="EE16" s="298" t="s">
        <v>141</v>
      </c>
      <c r="EF16" s="298"/>
      <c r="EG16" s="298" t="s">
        <v>141</v>
      </c>
      <c r="EH16" s="298"/>
      <c r="EI16" s="298"/>
      <c r="EJ16" s="298"/>
      <c r="EK16" s="298" t="s">
        <v>141</v>
      </c>
      <c r="EL16" s="66"/>
      <c r="EM16" s="66"/>
      <c r="EN16" s="66"/>
      <c r="EO16" s="66"/>
      <c r="EP16" s="298"/>
      <c r="EQ16" s="298"/>
      <c r="ER16" s="298"/>
      <c r="ES16" s="298" t="s">
        <v>140</v>
      </c>
      <c r="ET16" s="298" t="s">
        <v>141</v>
      </c>
      <c r="EU16" s="298"/>
      <c r="EV16" s="66"/>
      <c r="EW16" s="91"/>
      <c r="EX16" s="298"/>
      <c r="EY16" s="70"/>
      <c r="EZ16" s="66"/>
      <c r="FA16" s="70"/>
      <c r="FB16" s="135">
        <f t="shared" si="26"/>
        <v>6</v>
      </c>
      <c r="FC16" s="220">
        <f t="shared" si="32"/>
        <v>0</v>
      </c>
      <c r="FD16" s="222">
        <f t="shared" si="33"/>
        <v>0</v>
      </c>
      <c r="FE16" s="91"/>
      <c r="FF16" s="66"/>
      <c r="FG16" s="91"/>
      <c r="FH16" s="66"/>
      <c r="FI16" s="91"/>
      <c r="FJ16" s="66"/>
      <c r="FK16" s="66"/>
      <c r="FL16" s="66"/>
      <c r="FM16" s="66"/>
      <c r="FN16" s="66"/>
      <c r="FO16" s="66"/>
      <c r="FP16" s="91"/>
      <c r="FQ16" s="66"/>
      <c r="FR16" s="176"/>
      <c r="FS16" s="91"/>
      <c r="FT16" s="66"/>
      <c r="FU16" s="66"/>
      <c r="FV16" s="66"/>
      <c r="FW16" s="66"/>
      <c r="FX16" s="70"/>
      <c r="FY16" s="70"/>
      <c r="FZ16" s="66"/>
      <c r="GA16" s="66"/>
      <c r="GB16" s="66"/>
      <c r="GC16" s="66"/>
      <c r="GD16" s="66"/>
      <c r="GE16" s="66"/>
      <c r="GF16" s="66"/>
      <c r="GG16" s="91"/>
      <c r="GH16" s="245">
        <v>1</v>
      </c>
      <c r="GI16" s="245">
        <v>1</v>
      </c>
      <c r="GJ16" s="66"/>
      <c r="GK16" s="245">
        <v>1</v>
      </c>
      <c r="GL16" s="245">
        <v>1</v>
      </c>
      <c r="GM16" s="66"/>
      <c r="GN16" s="245">
        <v>1</v>
      </c>
      <c r="GO16" s="245">
        <v>1</v>
      </c>
      <c r="GP16" s="246" t="s">
        <v>122</v>
      </c>
      <c r="GQ16" s="66"/>
      <c r="GR16" s="66"/>
      <c r="GS16" s="70"/>
      <c r="GT16" s="66"/>
      <c r="GU16" s="66"/>
      <c r="GV16" s="66"/>
      <c r="GW16" s="66"/>
      <c r="GX16" s="66"/>
      <c r="GY16" s="123"/>
      <c r="GZ16" s="124"/>
      <c r="HA16" s="237">
        <f t="shared" si="34"/>
        <v>1</v>
      </c>
      <c r="HB16" s="252"/>
      <c r="HC16" s="253"/>
      <c r="HD16" s="253"/>
      <c r="HE16" s="253"/>
      <c r="HF16" s="253"/>
      <c r="HG16" s="253"/>
      <c r="HH16" s="253"/>
      <c r="HI16" s="253"/>
      <c r="HJ16" s="253"/>
      <c r="HK16" s="253"/>
      <c r="HL16" s="253"/>
      <c r="HM16" s="253"/>
      <c r="HN16" s="253"/>
      <c r="HO16" s="253"/>
      <c r="HP16" s="253"/>
      <c r="HQ16" s="253"/>
      <c r="HR16" s="253"/>
      <c r="HS16" s="253"/>
      <c r="HT16" s="253"/>
      <c r="HU16" s="253"/>
      <c r="HV16" s="253"/>
      <c r="HW16" s="253"/>
      <c r="HX16" s="253"/>
      <c r="HY16" s="253"/>
      <c r="HZ16" s="253"/>
      <c r="IA16" s="253"/>
      <c r="IB16" s="253"/>
      <c r="IC16" s="253"/>
      <c r="ID16" s="253">
        <v>1</v>
      </c>
      <c r="IE16" s="253"/>
      <c r="IF16" s="253"/>
      <c r="IG16" s="253"/>
      <c r="IH16" s="253"/>
      <c r="II16" s="253"/>
      <c r="IJ16" s="253"/>
      <c r="IK16" s="253"/>
      <c r="IL16" s="253"/>
      <c r="IM16" s="253"/>
      <c r="IN16" s="253"/>
      <c r="IO16" s="253"/>
      <c r="IP16" s="253"/>
      <c r="IQ16" s="253"/>
      <c r="IR16" s="123"/>
      <c r="IS16" s="124"/>
      <c r="IT16" s="139"/>
      <c r="IU16" s="139"/>
      <c r="IV16" s="139"/>
    </row>
    <row r="17" spans="1:256" s="191" customFormat="1" ht="12.75" customHeight="1">
      <c r="A17" s="242" t="s">
        <v>101</v>
      </c>
      <c r="B17" s="71" t="s">
        <v>124</v>
      </c>
      <c r="C17" s="294">
        <v>16</v>
      </c>
      <c r="D17" s="16">
        <f t="shared" si="36"/>
        <v>14</v>
      </c>
      <c r="E17" s="245">
        <f t="shared" si="16"/>
        <v>10</v>
      </c>
      <c r="F17" s="16">
        <f t="shared" si="17"/>
        <v>3</v>
      </c>
      <c r="G17" s="16">
        <f t="shared" si="18"/>
        <v>2</v>
      </c>
      <c r="H17" s="66">
        <f t="shared" si="19"/>
        <v>0</v>
      </c>
      <c r="I17" s="291">
        <f t="shared" si="20"/>
        <v>1063</v>
      </c>
      <c r="J17" s="68">
        <f t="shared" si="21"/>
        <v>66.4375</v>
      </c>
      <c r="K17" s="68">
        <f>ABS(I17*100/I1)</f>
        <v>28.12169312169312</v>
      </c>
      <c r="L17" s="67">
        <f>K1</f>
        <v>42</v>
      </c>
      <c r="M17" s="67">
        <f t="shared" si="35"/>
        <v>16</v>
      </c>
      <c r="N17" s="67">
        <f t="shared" si="27"/>
        <v>0</v>
      </c>
      <c r="O17" s="67">
        <f t="shared" si="28"/>
        <v>0</v>
      </c>
      <c r="P17" s="67">
        <f t="shared" si="29"/>
        <v>0</v>
      </c>
      <c r="Q17" s="67">
        <f t="shared" si="30"/>
        <v>0</v>
      </c>
      <c r="R17" s="69">
        <f t="shared" si="22"/>
        <v>9</v>
      </c>
      <c r="S17" s="66">
        <f t="shared" si="23"/>
        <v>1</v>
      </c>
      <c r="T17" s="66">
        <f t="shared" si="24"/>
        <v>0</v>
      </c>
      <c r="U17" s="66">
        <f t="shared" si="25"/>
        <v>1</v>
      </c>
      <c r="V17" s="70">
        <f t="shared" si="31"/>
        <v>0</v>
      </c>
      <c r="W17" s="90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91"/>
      <c r="AL17" s="66"/>
      <c r="AM17" s="66"/>
      <c r="AN17" s="66"/>
      <c r="AO17" s="66"/>
      <c r="AP17" s="66"/>
      <c r="AQ17" s="66"/>
      <c r="AR17" s="66" t="s">
        <v>134</v>
      </c>
      <c r="AS17" s="66" t="s">
        <v>133</v>
      </c>
      <c r="AT17" s="66"/>
      <c r="AU17" s="66" t="s">
        <v>133</v>
      </c>
      <c r="AV17" s="66" t="s">
        <v>133</v>
      </c>
      <c r="AW17" s="66"/>
      <c r="AX17" s="245"/>
      <c r="AY17" s="245" t="s">
        <v>133</v>
      </c>
      <c r="AZ17" s="66" t="s">
        <v>133</v>
      </c>
      <c r="BA17" s="66" t="s">
        <v>133</v>
      </c>
      <c r="BB17" s="66"/>
      <c r="BC17" s="66" t="s">
        <v>133</v>
      </c>
      <c r="BD17" s="66" t="s">
        <v>133</v>
      </c>
      <c r="BE17" s="66" t="s">
        <v>133</v>
      </c>
      <c r="BF17" s="66"/>
      <c r="BG17" s="66" t="s">
        <v>133</v>
      </c>
      <c r="BH17" s="66" t="s">
        <v>133</v>
      </c>
      <c r="BI17" s="66"/>
      <c r="BJ17" s="66" t="s">
        <v>133</v>
      </c>
      <c r="BK17" s="66" t="s">
        <v>134</v>
      </c>
      <c r="BL17" s="91" t="s">
        <v>133</v>
      </c>
      <c r="BM17" s="70" t="s">
        <v>133</v>
      </c>
      <c r="BN17" s="70"/>
      <c r="BO17" s="70"/>
      <c r="BP17" s="90"/>
      <c r="BQ17" s="66"/>
      <c r="BR17" s="66"/>
      <c r="BS17" s="298"/>
      <c r="BT17" s="298"/>
      <c r="BU17" s="66"/>
      <c r="BV17" s="66"/>
      <c r="BW17" s="66"/>
      <c r="BX17" s="66"/>
      <c r="BY17" s="66"/>
      <c r="BZ17" s="66"/>
      <c r="CA17" s="66"/>
      <c r="CB17" s="66"/>
      <c r="CC17" s="66"/>
      <c r="CD17" s="91"/>
      <c r="CE17" s="66"/>
      <c r="CF17" s="66"/>
      <c r="CG17" s="66"/>
      <c r="CH17" s="66"/>
      <c r="CI17" s="66"/>
      <c r="CJ17" s="66"/>
      <c r="CK17" s="66">
        <v>18</v>
      </c>
      <c r="CL17" s="66">
        <v>90</v>
      </c>
      <c r="CM17" s="66"/>
      <c r="CN17" s="66">
        <v>90</v>
      </c>
      <c r="CO17" s="66">
        <v>90</v>
      </c>
      <c r="CP17" s="66"/>
      <c r="CQ17" s="220"/>
      <c r="CR17" s="66"/>
      <c r="CS17" s="66">
        <v>90</v>
      </c>
      <c r="CT17" s="66">
        <v>90</v>
      </c>
      <c r="CU17" s="66"/>
      <c r="CV17" s="66">
        <v>90</v>
      </c>
      <c r="CW17" s="66">
        <v>90</v>
      </c>
      <c r="CX17" s="66">
        <v>90</v>
      </c>
      <c r="CY17" s="66"/>
      <c r="CZ17" s="66">
        <v>90</v>
      </c>
      <c r="DA17" s="66">
        <v>54</v>
      </c>
      <c r="DB17" s="66"/>
      <c r="DC17" s="66">
        <v>45</v>
      </c>
      <c r="DD17" s="66">
        <v>1</v>
      </c>
      <c r="DE17" s="66">
        <v>45</v>
      </c>
      <c r="DF17" s="70">
        <v>90</v>
      </c>
      <c r="DG17" s="70"/>
      <c r="DH17" s="70"/>
      <c r="DI17" s="90"/>
      <c r="DJ17" s="298"/>
      <c r="DK17" s="66"/>
      <c r="DL17" s="66"/>
      <c r="DM17" s="66"/>
      <c r="DN17" s="66"/>
      <c r="DO17" s="298"/>
      <c r="DP17" s="298"/>
      <c r="DQ17" s="298"/>
      <c r="DR17" s="298"/>
      <c r="DS17" s="298"/>
      <c r="DT17" s="298"/>
      <c r="DU17" s="298"/>
      <c r="DV17" s="298"/>
      <c r="DW17" s="297"/>
      <c r="DX17" s="298"/>
      <c r="DY17" s="298"/>
      <c r="DZ17" s="298"/>
      <c r="EA17" s="298"/>
      <c r="EB17" s="298"/>
      <c r="EC17" s="298"/>
      <c r="ED17" s="298" t="s">
        <v>141</v>
      </c>
      <c r="EE17" s="298"/>
      <c r="EF17" s="298"/>
      <c r="EG17" s="298"/>
      <c r="EH17" s="298"/>
      <c r="EI17" s="298"/>
      <c r="EJ17" s="298"/>
      <c r="EK17" s="66"/>
      <c r="EL17" s="66"/>
      <c r="EM17" s="66"/>
      <c r="EN17" s="66"/>
      <c r="EO17" s="66"/>
      <c r="EP17" s="298"/>
      <c r="EQ17" s="298"/>
      <c r="ER17" s="298"/>
      <c r="ES17" s="298"/>
      <c r="ET17" s="298" t="s">
        <v>140</v>
      </c>
      <c r="EU17" s="298"/>
      <c r="EV17" s="66" t="s">
        <v>140</v>
      </c>
      <c r="EW17" s="66" t="s">
        <v>141</v>
      </c>
      <c r="EX17" s="297" t="s">
        <v>140</v>
      </c>
      <c r="EY17" s="70"/>
      <c r="EZ17" s="66"/>
      <c r="FA17" s="70"/>
      <c r="FB17" s="218">
        <f t="shared" si="26"/>
        <v>8</v>
      </c>
      <c r="FC17" s="220">
        <f t="shared" si="32"/>
        <v>1</v>
      </c>
      <c r="FD17" s="222">
        <f t="shared" si="33"/>
        <v>0</v>
      </c>
      <c r="FE17" s="91"/>
      <c r="FF17" s="66"/>
      <c r="FG17" s="66"/>
      <c r="FH17" s="91"/>
      <c r="FI17" s="66"/>
      <c r="FJ17" s="66"/>
      <c r="FK17" s="66"/>
      <c r="FL17" s="66"/>
      <c r="FM17" s="66"/>
      <c r="FN17" s="66"/>
      <c r="FO17" s="66"/>
      <c r="FP17" s="91"/>
      <c r="FQ17" s="66"/>
      <c r="FR17" s="91"/>
      <c r="FS17" s="66"/>
      <c r="FT17" s="66"/>
      <c r="FU17" s="66"/>
      <c r="FV17" s="66"/>
      <c r="FW17" s="66"/>
      <c r="FX17" s="66"/>
      <c r="FY17" s="66"/>
      <c r="FZ17" s="245">
        <v>1</v>
      </c>
      <c r="GA17" s="66"/>
      <c r="GB17" s="66"/>
      <c r="GC17" s="247">
        <v>2</v>
      </c>
      <c r="GD17" s="246" t="s">
        <v>122</v>
      </c>
      <c r="GE17" s="66"/>
      <c r="GF17" s="245">
        <v>1</v>
      </c>
      <c r="GG17" s="245">
        <v>1</v>
      </c>
      <c r="GH17" s="66"/>
      <c r="GI17" s="66"/>
      <c r="GJ17" s="66"/>
      <c r="GK17" s="245">
        <v>1</v>
      </c>
      <c r="GL17" s="91"/>
      <c r="GM17" s="66"/>
      <c r="GN17" s="245">
        <v>1</v>
      </c>
      <c r="GO17" s="245">
        <v>1</v>
      </c>
      <c r="GP17" s="246" t="s">
        <v>122</v>
      </c>
      <c r="GQ17" s="245">
        <v>1</v>
      </c>
      <c r="GR17" s="66"/>
      <c r="GS17" s="245">
        <v>1</v>
      </c>
      <c r="GT17" s="66"/>
      <c r="GU17" s="66"/>
      <c r="GV17" s="66"/>
      <c r="GW17" s="66"/>
      <c r="GX17" s="66"/>
      <c r="GY17" s="123"/>
      <c r="GZ17" s="124"/>
      <c r="HA17" s="237">
        <f t="shared" si="34"/>
        <v>0</v>
      </c>
      <c r="HB17" s="252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187"/>
      <c r="IS17" s="188"/>
      <c r="IT17" s="189"/>
      <c r="IU17" s="189"/>
      <c r="IV17" s="189"/>
    </row>
    <row r="18" spans="1:256" s="193" customFormat="1" ht="12.75" customHeight="1">
      <c r="A18" s="111" t="s">
        <v>76</v>
      </c>
      <c r="B18" s="71" t="s">
        <v>124</v>
      </c>
      <c r="C18" s="294">
        <v>21</v>
      </c>
      <c r="D18" s="16">
        <f t="shared" si="36"/>
        <v>17</v>
      </c>
      <c r="E18" s="245">
        <f t="shared" si="16"/>
        <v>14</v>
      </c>
      <c r="F18" s="16">
        <f t="shared" si="17"/>
        <v>3</v>
      </c>
      <c r="G18" s="16">
        <f t="shared" si="18"/>
        <v>4</v>
      </c>
      <c r="H18" s="66">
        <f t="shared" si="19"/>
        <v>0</v>
      </c>
      <c r="I18" s="291">
        <f t="shared" si="20"/>
        <v>1536</v>
      </c>
      <c r="J18" s="68">
        <f t="shared" si="21"/>
        <v>73.14285714285714</v>
      </c>
      <c r="K18" s="68">
        <f>ABS(I18*100/I1)</f>
        <v>40.63492063492063</v>
      </c>
      <c r="L18" s="67">
        <f>K1</f>
        <v>42</v>
      </c>
      <c r="M18" s="67">
        <f t="shared" si="35"/>
        <v>21</v>
      </c>
      <c r="N18" s="67">
        <f t="shared" si="27"/>
        <v>0</v>
      </c>
      <c r="O18" s="67">
        <f t="shared" si="28"/>
        <v>0</v>
      </c>
      <c r="P18" s="67">
        <f t="shared" si="29"/>
        <v>0</v>
      </c>
      <c r="Q18" s="67">
        <f t="shared" si="30"/>
        <v>0</v>
      </c>
      <c r="R18" s="69">
        <f t="shared" si="22"/>
        <v>4</v>
      </c>
      <c r="S18" s="66">
        <f t="shared" si="23"/>
        <v>1</v>
      </c>
      <c r="T18" s="66">
        <f t="shared" si="24"/>
        <v>0</v>
      </c>
      <c r="U18" s="66">
        <f t="shared" si="25"/>
        <v>1</v>
      </c>
      <c r="V18" s="70">
        <f t="shared" si="31"/>
        <v>0</v>
      </c>
      <c r="W18" s="90"/>
      <c r="X18" s="91" t="s">
        <v>133</v>
      </c>
      <c r="Y18" s="91" t="s">
        <v>133</v>
      </c>
      <c r="Z18" s="91" t="s">
        <v>133</v>
      </c>
      <c r="AA18" s="91" t="s">
        <v>133</v>
      </c>
      <c r="AB18" s="91" t="s">
        <v>133</v>
      </c>
      <c r="AC18" s="91" t="s">
        <v>133</v>
      </c>
      <c r="AD18" s="91"/>
      <c r="AE18" s="91"/>
      <c r="AF18" s="91"/>
      <c r="AG18" s="91"/>
      <c r="AH18" s="91"/>
      <c r="AI18" s="91"/>
      <c r="AJ18" s="91"/>
      <c r="AK18" s="91" t="s">
        <v>134</v>
      </c>
      <c r="AL18" s="91"/>
      <c r="AM18" s="91" t="s">
        <v>133</v>
      </c>
      <c r="AN18" s="91" t="s">
        <v>133</v>
      </c>
      <c r="AO18" s="91" t="s">
        <v>133</v>
      </c>
      <c r="AP18" s="91" t="s">
        <v>133</v>
      </c>
      <c r="AQ18" s="91" t="s">
        <v>133</v>
      </c>
      <c r="AR18" s="91"/>
      <c r="AS18" s="91" t="s">
        <v>133</v>
      </c>
      <c r="AT18" s="91" t="s">
        <v>133</v>
      </c>
      <c r="AU18" s="66" t="s">
        <v>133</v>
      </c>
      <c r="AV18" s="66" t="s">
        <v>134</v>
      </c>
      <c r="AW18" s="66" t="s">
        <v>133</v>
      </c>
      <c r="AX18" s="66"/>
      <c r="AY18" s="66"/>
      <c r="AZ18" s="66"/>
      <c r="BA18" s="66"/>
      <c r="BB18" s="66"/>
      <c r="BC18" s="66"/>
      <c r="BD18" s="66"/>
      <c r="BE18" s="66"/>
      <c r="BF18" s="66"/>
      <c r="BG18" s="66" t="s">
        <v>134</v>
      </c>
      <c r="BH18" s="66" t="s">
        <v>133</v>
      </c>
      <c r="BI18" s="66" t="s">
        <v>133</v>
      </c>
      <c r="BJ18" s="66"/>
      <c r="BK18" s="66"/>
      <c r="BL18" s="66"/>
      <c r="BM18" s="66" t="s">
        <v>134</v>
      </c>
      <c r="BN18" s="66"/>
      <c r="BO18" s="66"/>
      <c r="BP18" s="90"/>
      <c r="BQ18" s="91">
        <v>90</v>
      </c>
      <c r="BR18" s="91">
        <v>90</v>
      </c>
      <c r="BS18" s="297">
        <v>90</v>
      </c>
      <c r="BT18" s="297">
        <v>90</v>
      </c>
      <c r="BU18" s="91">
        <v>90</v>
      </c>
      <c r="BV18" s="91">
        <v>90</v>
      </c>
      <c r="BW18" s="91"/>
      <c r="BX18" s="91"/>
      <c r="BY18" s="91"/>
      <c r="BZ18" s="91"/>
      <c r="CA18" s="91"/>
      <c r="CB18" s="91"/>
      <c r="CC18" s="91"/>
      <c r="CD18" s="91">
        <v>12</v>
      </c>
      <c r="CE18" s="91"/>
      <c r="CF18" s="91">
        <v>90</v>
      </c>
      <c r="CG18" s="91">
        <v>90</v>
      </c>
      <c r="CH18" s="91">
        <v>90</v>
      </c>
      <c r="CI18" s="91">
        <v>90</v>
      </c>
      <c r="CJ18" s="91">
        <v>90</v>
      </c>
      <c r="CK18" s="91"/>
      <c r="CL18" s="91">
        <v>90</v>
      </c>
      <c r="CM18" s="91">
        <v>90</v>
      </c>
      <c r="CN18" s="66">
        <v>75</v>
      </c>
      <c r="CO18" s="66">
        <v>33</v>
      </c>
      <c r="CP18" s="66">
        <v>45</v>
      </c>
      <c r="CQ18" s="66"/>
      <c r="CR18" s="66"/>
      <c r="CS18" s="66"/>
      <c r="CT18" s="66"/>
      <c r="CU18" s="66"/>
      <c r="CV18" s="66"/>
      <c r="CW18" s="66"/>
      <c r="CX18" s="66"/>
      <c r="CY18" s="66"/>
      <c r="CZ18" s="66">
        <v>30</v>
      </c>
      <c r="DA18" s="66">
        <v>80</v>
      </c>
      <c r="DB18" s="66">
        <v>90</v>
      </c>
      <c r="DC18" s="66"/>
      <c r="DD18" s="66"/>
      <c r="DE18" s="66"/>
      <c r="DF18" s="66">
        <v>1</v>
      </c>
      <c r="DG18" s="66"/>
      <c r="DH18" s="66"/>
      <c r="DI18" s="90"/>
      <c r="DJ18" s="297"/>
      <c r="DK18" s="91"/>
      <c r="DL18" s="91"/>
      <c r="DM18" s="91"/>
      <c r="DN18" s="91"/>
      <c r="DO18" s="297"/>
      <c r="DP18" s="297"/>
      <c r="DQ18" s="297"/>
      <c r="DR18" s="297"/>
      <c r="DS18" s="297"/>
      <c r="DT18" s="297"/>
      <c r="DU18" s="297"/>
      <c r="DV18" s="297"/>
      <c r="DW18" s="297" t="s">
        <v>141</v>
      </c>
      <c r="DX18" s="297"/>
      <c r="DY18" s="297"/>
      <c r="DZ18" s="297"/>
      <c r="EA18" s="297"/>
      <c r="EB18" s="297"/>
      <c r="EC18" s="297"/>
      <c r="ED18" s="297"/>
      <c r="EE18" s="297"/>
      <c r="EF18" s="297"/>
      <c r="EG18" s="298" t="s">
        <v>140</v>
      </c>
      <c r="EH18" s="298" t="s">
        <v>141</v>
      </c>
      <c r="EI18" s="298" t="s">
        <v>140</v>
      </c>
      <c r="EJ18" s="298"/>
      <c r="EK18" s="66"/>
      <c r="EL18" s="66"/>
      <c r="EM18" s="66"/>
      <c r="EN18" s="66"/>
      <c r="EO18" s="66"/>
      <c r="EP18" s="298"/>
      <c r="EQ18" s="298"/>
      <c r="ER18" s="298"/>
      <c r="ES18" s="298" t="s">
        <v>141</v>
      </c>
      <c r="ET18" s="298" t="s">
        <v>140</v>
      </c>
      <c r="EU18" s="298"/>
      <c r="EV18" s="66"/>
      <c r="EW18" s="66"/>
      <c r="EX18" s="66"/>
      <c r="EY18" s="66" t="s">
        <v>141</v>
      </c>
      <c r="EZ18" s="66"/>
      <c r="FA18" s="70"/>
      <c r="FB18" s="218">
        <f t="shared" si="26"/>
        <v>3</v>
      </c>
      <c r="FC18" s="220">
        <f t="shared" si="32"/>
        <v>1</v>
      </c>
      <c r="FD18" s="222">
        <f t="shared" si="33"/>
        <v>0</v>
      </c>
      <c r="FE18" s="91"/>
      <c r="FF18" s="66"/>
      <c r="FG18" s="66"/>
      <c r="FH18" s="245">
        <v>1</v>
      </c>
      <c r="FI18" s="66"/>
      <c r="FJ18" s="247">
        <v>2</v>
      </c>
      <c r="FK18" s="246" t="s">
        <v>122</v>
      </c>
      <c r="FL18" s="246" t="s">
        <v>122</v>
      </c>
      <c r="FM18" s="246" t="s">
        <v>122</v>
      </c>
      <c r="FN18" s="246" t="s">
        <v>122</v>
      </c>
      <c r="FO18" s="66"/>
      <c r="FP18" s="66"/>
      <c r="FQ18" s="91"/>
      <c r="FR18" s="66"/>
      <c r="FS18" s="66"/>
      <c r="FT18" s="91"/>
      <c r="FU18" s="91"/>
      <c r="FV18" s="245">
        <v>1</v>
      </c>
      <c r="FW18" s="176"/>
      <c r="FX18" s="176"/>
      <c r="FY18" s="66"/>
      <c r="FZ18" s="91"/>
      <c r="GA18" s="66"/>
      <c r="GB18" s="91"/>
      <c r="GC18" s="245">
        <v>1</v>
      </c>
      <c r="GD18" s="91"/>
      <c r="GE18" s="66"/>
      <c r="GF18" s="91"/>
      <c r="GG18" s="66"/>
      <c r="GH18" s="91"/>
      <c r="GI18" s="91"/>
      <c r="GJ18" s="66"/>
      <c r="GK18" s="66"/>
      <c r="GL18" s="70"/>
      <c r="GM18" s="66"/>
      <c r="GN18" s="66"/>
      <c r="GO18" s="66"/>
      <c r="GP18" s="91"/>
      <c r="GQ18" s="66"/>
      <c r="GR18" s="66"/>
      <c r="GS18" s="70"/>
      <c r="GT18" s="66"/>
      <c r="GU18" s="66"/>
      <c r="GV18" s="66"/>
      <c r="GW18" s="66"/>
      <c r="GX18" s="66"/>
      <c r="GY18" s="123"/>
      <c r="GZ18" s="124"/>
      <c r="HA18" s="237">
        <f t="shared" si="34"/>
        <v>0</v>
      </c>
      <c r="HB18" s="252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187"/>
      <c r="IS18" s="188"/>
      <c r="IT18" s="189"/>
      <c r="IU18" s="189"/>
      <c r="IV18" s="189"/>
    </row>
    <row r="19" spans="1:256" s="193" customFormat="1" ht="12.75" customHeight="1">
      <c r="A19" s="111" t="s">
        <v>79</v>
      </c>
      <c r="B19" s="71" t="s">
        <v>124</v>
      </c>
      <c r="C19" s="294">
        <v>22</v>
      </c>
      <c r="D19" s="16">
        <f>COUNTIF(X19:BO19,"T")</f>
        <v>15</v>
      </c>
      <c r="E19" s="245">
        <f>COUNTIF(BQ19:DH19,90)</f>
        <v>12</v>
      </c>
      <c r="F19" s="16">
        <f>COUNTIF(DJ19:FA19,"I")</f>
        <v>6</v>
      </c>
      <c r="G19" s="16">
        <f>COUNTIF(DJ19:FA19,"E")</f>
        <v>7</v>
      </c>
      <c r="H19" s="66">
        <f>COUNTIF(BQ19:DH19,"S")</f>
        <v>0</v>
      </c>
      <c r="I19" s="291">
        <f>SUM(BQ19:DH19)</f>
        <v>1443</v>
      </c>
      <c r="J19" s="68">
        <f>ABS(I19/C19)</f>
        <v>65.5909090909091</v>
      </c>
      <c r="K19" s="68">
        <f>ABS(I19*100/I1)</f>
        <v>38.17460317460318</v>
      </c>
      <c r="L19" s="67">
        <f>K1</f>
        <v>42</v>
      </c>
      <c r="M19" s="67">
        <f>COUNTIF(X19:BM19,"C")+COUNTIF(X19:BM19,"T")</f>
        <v>22</v>
      </c>
      <c r="N19" s="67">
        <f>SUM(O19:Q19)</f>
        <v>0</v>
      </c>
      <c r="O19" s="67">
        <f>COUNTIF(X19:BM19,"DT")</f>
        <v>0</v>
      </c>
      <c r="P19" s="67">
        <f>COUNTIF(X19:BM19,"L")</f>
        <v>0</v>
      </c>
      <c r="Q19" s="67">
        <f>COUNTIF(X19:BM19,"S")</f>
        <v>0</v>
      </c>
      <c r="R19" s="69">
        <f>COUNTIF(FC19:GT19,1)</f>
        <v>4</v>
      </c>
      <c r="S19" s="66">
        <f>COUNTIF(FC19:GT19,2)</f>
        <v>3</v>
      </c>
      <c r="T19" s="66">
        <f>COUNTIF(FC19:GT19,"R")</f>
        <v>0</v>
      </c>
      <c r="U19" s="66">
        <f>SUM(S19:T19)</f>
        <v>3</v>
      </c>
      <c r="V19" s="70">
        <f t="shared" si="31"/>
        <v>2</v>
      </c>
      <c r="W19" s="90"/>
      <c r="X19" s="91" t="s">
        <v>133</v>
      </c>
      <c r="Y19" s="91" t="s">
        <v>133</v>
      </c>
      <c r="Z19" s="91"/>
      <c r="AA19" s="91" t="s">
        <v>134</v>
      </c>
      <c r="AB19" s="91" t="s">
        <v>133</v>
      </c>
      <c r="AC19" s="91" t="s">
        <v>134</v>
      </c>
      <c r="AD19" s="91" t="s">
        <v>133</v>
      </c>
      <c r="AE19" s="91" t="s">
        <v>133</v>
      </c>
      <c r="AF19" s="91"/>
      <c r="AG19" s="91"/>
      <c r="AH19" s="91" t="s">
        <v>134</v>
      </c>
      <c r="AI19" s="91"/>
      <c r="AJ19" s="91" t="s">
        <v>134</v>
      </c>
      <c r="AK19" s="91" t="s">
        <v>133</v>
      </c>
      <c r="AL19" s="91"/>
      <c r="AM19" s="91"/>
      <c r="AN19" s="91"/>
      <c r="AO19" s="91" t="s">
        <v>133</v>
      </c>
      <c r="AP19" s="91" t="s">
        <v>134</v>
      </c>
      <c r="AQ19" s="91" t="s">
        <v>133</v>
      </c>
      <c r="AR19" s="91" t="s">
        <v>133</v>
      </c>
      <c r="AS19" s="91" t="s">
        <v>133</v>
      </c>
      <c r="AT19" s="91" t="s">
        <v>133</v>
      </c>
      <c r="AU19" s="66" t="s">
        <v>133</v>
      </c>
      <c r="AV19" s="66"/>
      <c r="AW19" s="66" t="s">
        <v>134</v>
      </c>
      <c r="AX19" s="66"/>
      <c r="AY19" s="66"/>
      <c r="AZ19" s="66"/>
      <c r="BA19" s="66"/>
      <c r="BB19" s="66" t="s">
        <v>133</v>
      </c>
      <c r="BC19" s="66"/>
      <c r="BD19" s="66" t="s">
        <v>134</v>
      </c>
      <c r="BE19" s="66"/>
      <c r="BF19" s="66"/>
      <c r="BG19" s="66"/>
      <c r="BH19" s="66" t="s">
        <v>133</v>
      </c>
      <c r="BI19" s="66" t="s">
        <v>133</v>
      </c>
      <c r="BJ19" s="66"/>
      <c r="BK19" s="66"/>
      <c r="BL19" s="91"/>
      <c r="BM19" s="70"/>
      <c r="BN19" s="70"/>
      <c r="BO19" s="70"/>
      <c r="BP19" s="90"/>
      <c r="BQ19" s="91">
        <v>90</v>
      </c>
      <c r="BR19" s="91">
        <v>90</v>
      </c>
      <c r="BS19" s="297"/>
      <c r="BT19" s="297">
        <v>6</v>
      </c>
      <c r="BU19" s="216">
        <v>90</v>
      </c>
      <c r="BV19" s="91">
        <v>31</v>
      </c>
      <c r="BW19" s="91">
        <v>90</v>
      </c>
      <c r="BX19" s="91">
        <v>64</v>
      </c>
      <c r="BY19" s="91"/>
      <c r="BZ19" s="91"/>
      <c r="CA19" s="91">
        <v>45</v>
      </c>
      <c r="CB19" s="91"/>
      <c r="CC19" s="91">
        <v>13</v>
      </c>
      <c r="CD19" s="91">
        <v>87</v>
      </c>
      <c r="CE19" s="91"/>
      <c r="CF19" s="91"/>
      <c r="CG19" s="91"/>
      <c r="CH19" s="91">
        <v>90</v>
      </c>
      <c r="CI19" s="91">
        <v>12</v>
      </c>
      <c r="CJ19" s="91">
        <v>90</v>
      </c>
      <c r="CK19" s="91">
        <v>90</v>
      </c>
      <c r="CL19" s="91">
        <v>90</v>
      </c>
      <c r="CM19" s="91">
        <v>90</v>
      </c>
      <c r="CN19" s="66">
        <v>83</v>
      </c>
      <c r="CO19" s="66"/>
      <c r="CP19" s="66">
        <v>7</v>
      </c>
      <c r="CQ19" s="66"/>
      <c r="CR19" s="66"/>
      <c r="CS19" s="66"/>
      <c r="CT19" s="66"/>
      <c r="CU19" s="66">
        <v>90</v>
      </c>
      <c r="CV19" s="66"/>
      <c r="CW19" s="66">
        <v>15</v>
      </c>
      <c r="CX19" s="66"/>
      <c r="CY19" s="66"/>
      <c r="CZ19" s="66"/>
      <c r="DA19" s="66">
        <v>90</v>
      </c>
      <c r="DB19" s="66">
        <v>90</v>
      </c>
      <c r="DC19" s="66"/>
      <c r="DD19" s="66"/>
      <c r="DE19" s="91"/>
      <c r="DF19" s="70"/>
      <c r="DG19" s="70"/>
      <c r="DH19" s="70"/>
      <c r="DI19" s="90"/>
      <c r="DJ19" s="297"/>
      <c r="DK19" s="91"/>
      <c r="DL19" s="91"/>
      <c r="DM19" s="91" t="s">
        <v>141</v>
      </c>
      <c r="DN19" s="91" t="s">
        <v>140</v>
      </c>
      <c r="DO19" s="297" t="s">
        <v>141</v>
      </c>
      <c r="DP19" s="297"/>
      <c r="DQ19" s="297" t="s">
        <v>140</v>
      </c>
      <c r="DR19" s="297"/>
      <c r="DS19" s="297"/>
      <c r="DT19" s="297" t="s">
        <v>141</v>
      </c>
      <c r="DU19" s="297"/>
      <c r="DV19" s="297" t="s">
        <v>141</v>
      </c>
      <c r="DW19" s="297" t="s">
        <v>140</v>
      </c>
      <c r="DX19" s="297"/>
      <c r="DY19" s="297"/>
      <c r="DZ19" s="297"/>
      <c r="EA19" s="297"/>
      <c r="EB19" s="297" t="s">
        <v>141</v>
      </c>
      <c r="EC19" s="297"/>
      <c r="ED19" s="297"/>
      <c r="EE19" s="297"/>
      <c r="EF19" s="297"/>
      <c r="EG19" s="298" t="s">
        <v>140</v>
      </c>
      <c r="EH19" s="298" t="s">
        <v>140</v>
      </c>
      <c r="EI19" s="298" t="s">
        <v>141</v>
      </c>
      <c r="EJ19" s="319" t="s">
        <v>140</v>
      </c>
      <c r="EK19" s="66"/>
      <c r="EL19" s="66"/>
      <c r="EM19" s="66"/>
      <c r="EN19" s="66"/>
      <c r="EO19" s="66"/>
      <c r="EP19" s="298" t="s">
        <v>141</v>
      </c>
      <c r="EQ19" s="298"/>
      <c r="ER19" s="298"/>
      <c r="ES19" s="298"/>
      <c r="ET19" s="298"/>
      <c r="EU19" s="298"/>
      <c r="EV19" s="66"/>
      <c r="EW19" s="66"/>
      <c r="EX19" s="91"/>
      <c r="EY19" s="70"/>
      <c r="EZ19" s="66"/>
      <c r="FA19" s="70"/>
      <c r="FB19" s="218">
        <f>COUNTIF(FE19:GT19,1)</f>
        <v>4</v>
      </c>
      <c r="FC19" s="220">
        <f>COUNTIF(FE19:GT19,2)</f>
        <v>3</v>
      </c>
      <c r="FD19" s="222">
        <f>COUNTIF(FE19:GT19,"R")</f>
        <v>0</v>
      </c>
      <c r="FE19" s="91"/>
      <c r="FF19" s="247">
        <v>2</v>
      </c>
      <c r="FG19" s="246" t="s">
        <v>122</v>
      </c>
      <c r="FH19" s="245">
        <v>1</v>
      </c>
      <c r="FI19" s="66"/>
      <c r="FJ19" s="66"/>
      <c r="FK19" s="66"/>
      <c r="FL19" s="66"/>
      <c r="FM19" s="66"/>
      <c r="FN19" s="66"/>
      <c r="FO19" s="66"/>
      <c r="FP19" s="66"/>
      <c r="FQ19" s="66"/>
      <c r="FR19" s="245">
        <v>1</v>
      </c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91"/>
      <c r="GK19" s="245">
        <v>1</v>
      </c>
      <c r="GL19" s="246" t="s">
        <v>122</v>
      </c>
      <c r="GM19" s="66"/>
      <c r="GN19" s="66"/>
      <c r="GO19" s="245">
        <v>1</v>
      </c>
      <c r="GP19" s="247">
        <v>2</v>
      </c>
      <c r="GQ19" s="246" t="s">
        <v>122</v>
      </c>
      <c r="GR19" s="66"/>
      <c r="GS19" s="247">
        <v>2</v>
      </c>
      <c r="GT19" s="246" t="s">
        <v>122</v>
      </c>
      <c r="GU19" s="66"/>
      <c r="GV19" s="66"/>
      <c r="GW19" s="66"/>
      <c r="GX19" s="66"/>
      <c r="GY19" s="123"/>
      <c r="GZ19" s="124"/>
      <c r="HA19" s="237">
        <f t="shared" si="34"/>
        <v>2</v>
      </c>
      <c r="HB19" s="252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>
        <v>1</v>
      </c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>
        <v>1</v>
      </c>
      <c r="IN19" s="253"/>
      <c r="IO19" s="253"/>
      <c r="IP19" s="253"/>
      <c r="IQ19" s="253"/>
      <c r="IR19" s="187"/>
      <c r="IS19" s="188"/>
      <c r="IT19" s="189"/>
      <c r="IU19" s="189"/>
      <c r="IV19" s="189"/>
    </row>
    <row r="20" spans="1:256" s="193" customFormat="1" ht="12.75" customHeight="1">
      <c r="A20" s="111" t="s">
        <v>102</v>
      </c>
      <c r="B20" s="71" t="s">
        <v>123</v>
      </c>
      <c r="C20" s="294">
        <v>38</v>
      </c>
      <c r="D20" s="16">
        <f>COUNTIF(X20:BO20,"T")</f>
        <v>37</v>
      </c>
      <c r="E20" s="245">
        <f>COUNTIF(BQ20:DH20,90)</f>
        <v>31</v>
      </c>
      <c r="F20" s="16">
        <f>COUNTIF(DJ20:FA20,"I")</f>
        <v>6</v>
      </c>
      <c r="G20" s="16">
        <f>COUNTIF(DJ20:FA20,"E")</f>
        <v>1</v>
      </c>
      <c r="H20" s="66">
        <f>COUNTIF(BQ20:DH20,"S")</f>
        <v>0</v>
      </c>
      <c r="I20" s="291">
        <f>SUM(BQ20:DH20)</f>
        <v>3208</v>
      </c>
      <c r="J20" s="68">
        <f>ABS(I20/C20)</f>
        <v>84.42105263157895</v>
      </c>
      <c r="K20" s="68">
        <f>ABS(I20*100/I1)</f>
        <v>84.86772486772487</v>
      </c>
      <c r="L20" s="67">
        <f>K1</f>
        <v>42</v>
      </c>
      <c r="M20" s="67">
        <f>COUNTIF(X20:BM20,"C")+COUNTIF(X20:BM20,"T")</f>
        <v>38</v>
      </c>
      <c r="N20" s="67">
        <f>SUM(O20:Q20)</f>
        <v>0</v>
      </c>
      <c r="O20" s="67">
        <f>COUNTIF(X20:BM20,"DT")</f>
        <v>0</v>
      </c>
      <c r="P20" s="67">
        <f>COUNTIF(X20:BM20,"L")</f>
        <v>0</v>
      </c>
      <c r="Q20" s="67">
        <f>COUNTIF(X20:BM20,"S")</f>
        <v>0</v>
      </c>
      <c r="R20" s="69">
        <f>COUNTIF(FC20:GT20,1)</f>
        <v>19</v>
      </c>
      <c r="S20" s="66">
        <f>COUNTIF(FC20:GT20,2)</f>
        <v>1</v>
      </c>
      <c r="T20" s="66">
        <f>COUNTIF(FC20:GT20,"R")</f>
        <v>0</v>
      </c>
      <c r="U20" s="66">
        <f>SUM(S20:T20)</f>
        <v>1</v>
      </c>
      <c r="V20" s="70">
        <f t="shared" si="31"/>
        <v>2</v>
      </c>
      <c r="W20" s="90"/>
      <c r="X20" s="91" t="s">
        <v>134</v>
      </c>
      <c r="Y20" s="91" t="s">
        <v>133</v>
      </c>
      <c r="Z20" s="91" t="s">
        <v>133</v>
      </c>
      <c r="AA20" s="91" t="s">
        <v>133</v>
      </c>
      <c r="AB20" s="91" t="s">
        <v>133</v>
      </c>
      <c r="AC20" s="91" t="s">
        <v>133</v>
      </c>
      <c r="AD20" s="91" t="s">
        <v>133</v>
      </c>
      <c r="AE20" s="91" t="s">
        <v>133</v>
      </c>
      <c r="AF20" s="91" t="s">
        <v>133</v>
      </c>
      <c r="AG20" s="91" t="s">
        <v>133</v>
      </c>
      <c r="AH20" s="91" t="s">
        <v>133</v>
      </c>
      <c r="AI20" s="91" t="s">
        <v>133</v>
      </c>
      <c r="AJ20" s="91" t="s">
        <v>133</v>
      </c>
      <c r="AK20" s="91"/>
      <c r="AL20" s="91" t="s">
        <v>133</v>
      </c>
      <c r="AM20" s="91" t="s">
        <v>133</v>
      </c>
      <c r="AN20" s="91" t="s">
        <v>133</v>
      </c>
      <c r="AO20" s="91" t="s">
        <v>133</v>
      </c>
      <c r="AP20" s="91" t="s">
        <v>133</v>
      </c>
      <c r="AQ20" s="91" t="s">
        <v>133</v>
      </c>
      <c r="AR20" s="91" t="s">
        <v>133</v>
      </c>
      <c r="AS20" s="91" t="s">
        <v>133</v>
      </c>
      <c r="AT20" s="91" t="s">
        <v>133</v>
      </c>
      <c r="AU20" s="66"/>
      <c r="AV20" s="66" t="s">
        <v>133</v>
      </c>
      <c r="AW20" s="66" t="s">
        <v>133</v>
      </c>
      <c r="AX20" s="66"/>
      <c r="AY20" s="66" t="s">
        <v>133</v>
      </c>
      <c r="AZ20" s="66" t="s">
        <v>133</v>
      </c>
      <c r="BA20" s="66" t="s">
        <v>133</v>
      </c>
      <c r="BB20" s="66" t="s">
        <v>133</v>
      </c>
      <c r="BC20" s="66" t="s">
        <v>133</v>
      </c>
      <c r="BD20" s="66" t="s">
        <v>133</v>
      </c>
      <c r="BE20" s="66" t="s">
        <v>133</v>
      </c>
      <c r="BF20" s="66" t="s">
        <v>133</v>
      </c>
      <c r="BG20" s="66" t="s">
        <v>133</v>
      </c>
      <c r="BH20" s="66" t="s">
        <v>133</v>
      </c>
      <c r="BI20" s="66"/>
      <c r="BJ20" s="66" t="s">
        <v>133</v>
      </c>
      <c r="BK20" s="66" t="s">
        <v>133</v>
      </c>
      <c r="BL20" s="66" t="s">
        <v>133</v>
      </c>
      <c r="BM20" s="70" t="s">
        <v>133</v>
      </c>
      <c r="BN20" s="70"/>
      <c r="BO20" s="70"/>
      <c r="BP20" s="90"/>
      <c r="BQ20" s="216" t="s">
        <v>134</v>
      </c>
      <c r="BR20" s="91">
        <v>90</v>
      </c>
      <c r="BS20" s="297">
        <v>84</v>
      </c>
      <c r="BT20" s="297">
        <v>90</v>
      </c>
      <c r="BU20" s="91">
        <v>90</v>
      </c>
      <c r="BV20" s="91">
        <v>90</v>
      </c>
      <c r="BW20" s="91">
        <v>90</v>
      </c>
      <c r="BX20" s="91">
        <v>90</v>
      </c>
      <c r="BY20" s="91">
        <v>90</v>
      </c>
      <c r="BZ20" s="91">
        <v>90</v>
      </c>
      <c r="CA20" s="91">
        <v>90</v>
      </c>
      <c r="CB20" s="91">
        <v>90</v>
      </c>
      <c r="CC20" s="91">
        <v>90</v>
      </c>
      <c r="CD20" s="91"/>
      <c r="CE20" s="91">
        <v>90</v>
      </c>
      <c r="CF20" s="66">
        <v>50</v>
      </c>
      <c r="CG20" s="91">
        <v>90</v>
      </c>
      <c r="CH20" s="91">
        <v>84</v>
      </c>
      <c r="CI20" s="91">
        <v>90</v>
      </c>
      <c r="CJ20" s="91">
        <v>90</v>
      </c>
      <c r="CK20" s="91">
        <v>90</v>
      </c>
      <c r="CL20" s="91">
        <v>90</v>
      </c>
      <c r="CM20" s="91">
        <v>89</v>
      </c>
      <c r="CN20" s="66"/>
      <c r="CO20" s="66">
        <v>90</v>
      </c>
      <c r="CP20" s="66">
        <v>90</v>
      </c>
      <c r="CQ20" s="66"/>
      <c r="CR20" s="66">
        <v>90</v>
      </c>
      <c r="CS20" s="66">
        <v>90</v>
      </c>
      <c r="CT20" s="66">
        <v>90</v>
      </c>
      <c r="CU20" s="66">
        <v>90</v>
      </c>
      <c r="CV20" s="66">
        <v>90</v>
      </c>
      <c r="CW20" s="66">
        <v>66</v>
      </c>
      <c r="CX20" s="66">
        <v>90</v>
      </c>
      <c r="CY20" s="66">
        <v>90</v>
      </c>
      <c r="CZ20" s="66">
        <v>90</v>
      </c>
      <c r="DA20" s="66">
        <v>45</v>
      </c>
      <c r="DB20" s="66"/>
      <c r="DC20" s="66">
        <v>90</v>
      </c>
      <c r="DD20" s="66">
        <v>90</v>
      </c>
      <c r="DE20" s="66">
        <v>90</v>
      </c>
      <c r="DF20" s="70">
        <v>90</v>
      </c>
      <c r="DG20" s="70"/>
      <c r="DH20" s="70"/>
      <c r="DI20" s="90"/>
      <c r="DJ20" s="297" t="s">
        <v>141</v>
      </c>
      <c r="DK20" s="91"/>
      <c r="DL20" s="91" t="s">
        <v>140</v>
      </c>
      <c r="DM20" s="91"/>
      <c r="DN20" s="91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 t="s">
        <v>140</v>
      </c>
      <c r="DZ20" s="297"/>
      <c r="EA20" s="297" t="s">
        <v>140</v>
      </c>
      <c r="EB20" s="297"/>
      <c r="EC20" s="297"/>
      <c r="ED20" s="297"/>
      <c r="EE20" s="297"/>
      <c r="EF20" s="297" t="s">
        <v>140</v>
      </c>
      <c r="EG20" s="298"/>
      <c r="EH20" s="298"/>
      <c r="EI20" s="298"/>
      <c r="EJ20" s="298"/>
      <c r="EK20" s="66"/>
      <c r="EL20" s="66"/>
      <c r="EM20" s="66"/>
      <c r="EN20" s="66"/>
      <c r="EO20" s="66"/>
      <c r="EP20" s="298" t="s">
        <v>140</v>
      </c>
      <c r="EQ20" s="298"/>
      <c r="ER20" s="298"/>
      <c r="ES20" s="298"/>
      <c r="ET20" s="298" t="s">
        <v>140</v>
      </c>
      <c r="EU20" s="298"/>
      <c r="EV20" s="66"/>
      <c r="EW20" s="66"/>
      <c r="EX20" s="66"/>
      <c r="EY20" s="70"/>
      <c r="EZ20" s="66"/>
      <c r="FA20" s="70"/>
      <c r="FB20" s="218">
        <f>COUNTIF(FE20:GT20,1)</f>
        <v>18</v>
      </c>
      <c r="FC20" s="220">
        <f>COUNTIF(FE20:GT20,2)</f>
        <v>1</v>
      </c>
      <c r="FD20" s="222">
        <f>COUNTIF(FE20:GT20,"R")</f>
        <v>0</v>
      </c>
      <c r="FE20" s="91"/>
      <c r="FF20" s="216">
        <v>1</v>
      </c>
      <c r="FG20" s="66"/>
      <c r="FH20" s="91"/>
      <c r="FI20" s="216">
        <v>1</v>
      </c>
      <c r="FJ20" s="91"/>
      <c r="FK20" s="176"/>
      <c r="FL20" s="216">
        <v>1</v>
      </c>
      <c r="FM20" s="216">
        <v>1</v>
      </c>
      <c r="FN20" s="66"/>
      <c r="FO20" s="66"/>
      <c r="FP20" s="66"/>
      <c r="FQ20" s="216">
        <v>1</v>
      </c>
      <c r="FR20" s="246" t="s">
        <v>122</v>
      </c>
      <c r="FS20" s="216">
        <v>1</v>
      </c>
      <c r="FT20" s="216">
        <v>1</v>
      </c>
      <c r="FU20" s="91"/>
      <c r="FV20" s="91"/>
      <c r="FW20" s="66"/>
      <c r="FX20" s="66"/>
      <c r="FY20" s="216">
        <v>1</v>
      </c>
      <c r="FZ20" s="216">
        <v>1</v>
      </c>
      <c r="GA20" s="216">
        <v>1</v>
      </c>
      <c r="GB20" s="246" t="s">
        <v>122</v>
      </c>
      <c r="GC20" s="216">
        <v>1</v>
      </c>
      <c r="GD20" s="247">
        <v>2</v>
      </c>
      <c r="GE20" s="246" t="s">
        <v>122</v>
      </c>
      <c r="GF20" s="66"/>
      <c r="GG20" s="66"/>
      <c r="GH20" s="66"/>
      <c r="GI20" s="91"/>
      <c r="GJ20" s="216">
        <v>1</v>
      </c>
      <c r="GK20" s="216">
        <v>1</v>
      </c>
      <c r="GL20" s="216">
        <v>1</v>
      </c>
      <c r="GM20" s="66"/>
      <c r="GN20" s="216">
        <v>1</v>
      </c>
      <c r="GO20" s="216">
        <v>1</v>
      </c>
      <c r="GP20" s="246" t="s">
        <v>122</v>
      </c>
      <c r="GQ20" s="245">
        <v>1</v>
      </c>
      <c r="GR20" s="216">
        <v>1</v>
      </c>
      <c r="GS20" s="70"/>
      <c r="GT20" s="66"/>
      <c r="GU20" s="66"/>
      <c r="GV20" s="66"/>
      <c r="GW20" s="66"/>
      <c r="GX20" s="66"/>
      <c r="GY20" s="123"/>
      <c r="GZ20" s="124"/>
      <c r="HA20" s="237">
        <f t="shared" si="34"/>
        <v>2</v>
      </c>
      <c r="HB20" s="252"/>
      <c r="HC20" s="253"/>
      <c r="HD20" s="253"/>
      <c r="HE20" s="253">
        <v>1</v>
      </c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>
        <v>1</v>
      </c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187"/>
      <c r="IS20" s="188"/>
      <c r="IT20" s="189"/>
      <c r="IU20" s="189"/>
      <c r="IV20" s="189"/>
    </row>
    <row r="21" spans="1:256" s="193" customFormat="1" ht="12.75" customHeight="1">
      <c r="A21" s="177" t="s">
        <v>103</v>
      </c>
      <c r="B21" s="178" t="s">
        <v>126</v>
      </c>
      <c r="C21" s="294">
        <v>33</v>
      </c>
      <c r="D21" s="180">
        <f>COUNTIF(X21:BO21,"T")</f>
        <v>30</v>
      </c>
      <c r="E21" s="245">
        <f>COUNTIF(BQ21:DH21,90)</f>
        <v>19</v>
      </c>
      <c r="F21" s="180">
        <f>COUNTIF(DJ21:FA21,"I")</f>
        <v>11</v>
      </c>
      <c r="G21" s="180">
        <f>COUNTIF(DJ21:FA21,"E")</f>
        <v>3</v>
      </c>
      <c r="H21" s="181">
        <f>COUNTIF(BQ21:DH21,"S")</f>
        <v>0</v>
      </c>
      <c r="I21" s="291">
        <f>SUM(BQ21:DH21)</f>
        <v>2567</v>
      </c>
      <c r="J21" s="183">
        <f>ABS(I21/C21)</f>
        <v>77.78787878787878</v>
      </c>
      <c r="K21" s="183">
        <f>ABS(I21*100/I1)</f>
        <v>67.91005291005291</v>
      </c>
      <c r="L21" s="182">
        <f>K1</f>
        <v>42</v>
      </c>
      <c r="M21" s="182">
        <f>COUNTIF(X21:BM21,"C")+COUNTIF(X21:BM21,"T")</f>
        <v>33</v>
      </c>
      <c r="N21" s="182">
        <f>SUM(O21:Q21)</f>
        <v>0</v>
      </c>
      <c r="O21" s="182">
        <f>COUNTIF(X21:BM21,"DT")</f>
        <v>0</v>
      </c>
      <c r="P21" s="182">
        <f>COUNTIF(X21:BM21,"L")</f>
        <v>0</v>
      </c>
      <c r="Q21" s="182">
        <f>COUNTIF(X21:BM21,"S")</f>
        <v>0</v>
      </c>
      <c r="R21" s="184">
        <f>COUNTIF(FC21:GT21,1)</f>
        <v>9</v>
      </c>
      <c r="S21" s="181">
        <f>COUNTIF(FC21:GT21,2)</f>
        <v>0</v>
      </c>
      <c r="T21" s="181">
        <f>COUNTIF(FC21:GT21,"R")</f>
        <v>0</v>
      </c>
      <c r="U21" s="181">
        <f>SUM(S21:T21)</f>
        <v>0</v>
      </c>
      <c r="V21" s="185">
        <f t="shared" si="31"/>
        <v>1</v>
      </c>
      <c r="W21" s="90"/>
      <c r="X21" s="186"/>
      <c r="Y21" s="186"/>
      <c r="Z21" s="186"/>
      <c r="AA21" s="186"/>
      <c r="AB21" s="186"/>
      <c r="AC21" s="186"/>
      <c r="AD21" s="186" t="s">
        <v>134</v>
      </c>
      <c r="AE21" s="186" t="s">
        <v>134</v>
      </c>
      <c r="AF21" s="186" t="s">
        <v>133</v>
      </c>
      <c r="AG21" s="186" t="s">
        <v>133</v>
      </c>
      <c r="AH21" s="186" t="s">
        <v>133</v>
      </c>
      <c r="AI21" s="186" t="s">
        <v>133</v>
      </c>
      <c r="AJ21" s="186" t="s">
        <v>133</v>
      </c>
      <c r="AK21" s="186" t="s">
        <v>133</v>
      </c>
      <c r="AL21" s="186" t="s">
        <v>133</v>
      </c>
      <c r="AM21" s="186" t="s">
        <v>133</v>
      </c>
      <c r="AN21" s="186" t="s">
        <v>133</v>
      </c>
      <c r="AO21" s="186" t="s">
        <v>133</v>
      </c>
      <c r="AP21" s="186" t="s">
        <v>133</v>
      </c>
      <c r="AQ21" s="186" t="s">
        <v>133</v>
      </c>
      <c r="AR21" s="186" t="s">
        <v>133</v>
      </c>
      <c r="AS21" s="186"/>
      <c r="AT21" s="186" t="s">
        <v>133</v>
      </c>
      <c r="AU21" s="181" t="s">
        <v>133</v>
      </c>
      <c r="AV21" s="181" t="s">
        <v>133</v>
      </c>
      <c r="AW21" s="181" t="s">
        <v>133</v>
      </c>
      <c r="AX21" s="181" t="s">
        <v>133</v>
      </c>
      <c r="AY21" s="181" t="s">
        <v>133</v>
      </c>
      <c r="AZ21" s="181" t="s">
        <v>133</v>
      </c>
      <c r="BA21" s="181"/>
      <c r="BB21" s="181" t="s">
        <v>133</v>
      </c>
      <c r="BC21" s="181" t="s">
        <v>133</v>
      </c>
      <c r="BD21" s="181" t="s">
        <v>133</v>
      </c>
      <c r="BE21" s="181" t="s">
        <v>133</v>
      </c>
      <c r="BF21" s="181" t="s">
        <v>133</v>
      </c>
      <c r="BG21" s="181" t="s">
        <v>134</v>
      </c>
      <c r="BH21" s="181"/>
      <c r="BI21" s="181" t="s">
        <v>133</v>
      </c>
      <c r="BJ21" s="181" t="s">
        <v>133</v>
      </c>
      <c r="BK21" s="181" t="s">
        <v>133</v>
      </c>
      <c r="BL21" s="181" t="s">
        <v>133</v>
      </c>
      <c r="BM21" s="185" t="s">
        <v>133</v>
      </c>
      <c r="BN21" s="185"/>
      <c r="BO21" s="185"/>
      <c r="BP21" s="90"/>
      <c r="BQ21" s="186"/>
      <c r="BR21" s="186"/>
      <c r="BS21" s="186"/>
      <c r="BT21" s="186"/>
      <c r="BU21" s="186"/>
      <c r="BV21" s="186"/>
      <c r="BW21" s="186">
        <v>11</v>
      </c>
      <c r="BX21" s="186">
        <v>26</v>
      </c>
      <c r="BY21" s="186">
        <v>90</v>
      </c>
      <c r="BZ21" s="186">
        <v>90</v>
      </c>
      <c r="CA21" s="186">
        <v>73</v>
      </c>
      <c r="CB21" s="186">
        <v>58</v>
      </c>
      <c r="CC21" s="186">
        <v>90</v>
      </c>
      <c r="CD21" s="186">
        <v>90</v>
      </c>
      <c r="CE21" s="186">
        <v>52</v>
      </c>
      <c r="CF21" s="186">
        <v>90</v>
      </c>
      <c r="CG21" s="186">
        <v>89</v>
      </c>
      <c r="CH21" s="186">
        <v>90</v>
      </c>
      <c r="CI21" s="186">
        <v>83</v>
      </c>
      <c r="CJ21" s="186">
        <v>82</v>
      </c>
      <c r="CK21" s="186">
        <v>90</v>
      </c>
      <c r="CL21" s="186"/>
      <c r="CM21" s="186">
        <v>90</v>
      </c>
      <c r="CN21" s="181">
        <v>69</v>
      </c>
      <c r="CO21" s="181">
        <v>90</v>
      </c>
      <c r="CP21" s="181">
        <v>90</v>
      </c>
      <c r="CQ21" s="181">
        <v>90</v>
      </c>
      <c r="CR21" s="181">
        <v>90</v>
      </c>
      <c r="CS21" s="181">
        <v>76</v>
      </c>
      <c r="CT21" s="181"/>
      <c r="CU21" s="181">
        <v>90</v>
      </c>
      <c r="CV21" s="181">
        <v>56</v>
      </c>
      <c r="CW21" s="181">
        <v>90</v>
      </c>
      <c r="CX21" s="181">
        <v>90</v>
      </c>
      <c r="CY21" s="181">
        <v>72</v>
      </c>
      <c r="CZ21" s="181">
        <v>45</v>
      </c>
      <c r="DA21" s="181"/>
      <c r="DB21" s="181">
        <v>65</v>
      </c>
      <c r="DC21" s="181">
        <v>90</v>
      </c>
      <c r="DD21" s="181">
        <v>90</v>
      </c>
      <c r="DE21" s="181">
        <v>90</v>
      </c>
      <c r="DF21" s="185">
        <v>90</v>
      </c>
      <c r="DG21" s="185"/>
      <c r="DH21" s="185"/>
      <c r="DI21" s="90"/>
      <c r="DJ21" s="186"/>
      <c r="DK21" s="186"/>
      <c r="DL21" s="186"/>
      <c r="DM21" s="186"/>
      <c r="DN21" s="186"/>
      <c r="DO21" s="186"/>
      <c r="DP21" s="186" t="s">
        <v>141</v>
      </c>
      <c r="DQ21" s="186" t="s">
        <v>141</v>
      </c>
      <c r="DR21" s="186"/>
      <c r="DS21" s="186"/>
      <c r="DT21" s="186" t="s">
        <v>140</v>
      </c>
      <c r="DU21" s="186" t="s">
        <v>140</v>
      </c>
      <c r="DV21" s="186"/>
      <c r="DW21" s="186"/>
      <c r="DX21" s="186" t="s">
        <v>140</v>
      </c>
      <c r="DY21" s="186"/>
      <c r="DZ21" s="186" t="s">
        <v>140</v>
      </c>
      <c r="EA21" s="186"/>
      <c r="EB21" s="186" t="s">
        <v>140</v>
      </c>
      <c r="EC21" s="186" t="s">
        <v>140</v>
      </c>
      <c r="ED21" s="186"/>
      <c r="EE21" s="186"/>
      <c r="EF21" s="186"/>
      <c r="EG21" s="181" t="s">
        <v>140</v>
      </c>
      <c r="EH21" s="181"/>
      <c r="EI21" s="181"/>
      <c r="EJ21" s="181"/>
      <c r="EK21" s="181"/>
      <c r="EL21" s="181" t="s">
        <v>140</v>
      </c>
      <c r="EM21" s="181"/>
      <c r="EN21" s="181"/>
      <c r="EO21" s="181" t="s">
        <v>140</v>
      </c>
      <c r="EP21" s="181"/>
      <c r="EQ21" s="181"/>
      <c r="ER21" s="181" t="s">
        <v>140</v>
      </c>
      <c r="ES21" s="181" t="s">
        <v>141</v>
      </c>
      <c r="ET21" s="181"/>
      <c r="EU21" s="181" t="s">
        <v>140</v>
      </c>
      <c r="EV21" s="181"/>
      <c r="EW21" s="181"/>
      <c r="EX21" s="181"/>
      <c r="EY21" s="185"/>
      <c r="EZ21" s="181"/>
      <c r="FA21" s="185"/>
      <c r="FB21" s="218">
        <f>COUNTIF(FE21:GT21,1)</f>
        <v>9</v>
      </c>
      <c r="FC21" s="220">
        <f>COUNTIF(FE21:GT21,2)</f>
        <v>0</v>
      </c>
      <c r="FD21" s="222">
        <f>COUNTIF(FE21:GT21,"R")</f>
        <v>0</v>
      </c>
      <c r="FE21" s="91"/>
      <c r="FF21" s="66"/>
      <c r="FG21" s="91"/>
      <c r="FH21" s="91"/>
      <c r="FI21" s="91"/>
      <c r="FJ21" s="91"/>
      <c r="FK21" s="66"/>
      <c r="FL21" s="91"/>
      <c r="FM21" s="216">
        <v>1</v>
      </c>
      <c r="FN21" s="66"/>
      <c r="FO21" s="66"/>
      <c r="FP21" s="216">
        <v>1</v>
      </c>
      <c r="FQ21" s="66"/>
      <c r="FR21" s="66"/>
      <c r="FS21" s="91"/>
      <c r="FT21" s="216">
        <v>1</v>
      </c>
      <c r="FU21" s="66"/>
      <c r="FV21" s="66"/>
      <c r="FW21" s="66"/>
      <c r="FX21" s="66"/>
      <c r="FY21" s="216">
        <v>1</v>
      </c>
      <c r="FZ21" s="246" t="s">
        <v>122</v>
      </c>
      <c r="GA21" s="66"/>
      <c r="GB21" s="66"/>
      <c r="GC21" s="216">
        <v>1</v>
      </c>
      <c r="GD21" s="66"/>
      <c r="GE21" s="216">
        <v>1</v>
      </c>
      <c r="GF21" s="66"/>
      <c r="GG21" s="66"/>
      <c r="GH21" s="66"/>
      <c r="GI21" s="66"/>
      <c r="GJ21" s="66"/>
      <c r="GK21" s="216">
        <v>1</v>
      </c>
      <c r="GL21" s="70"/>
      <c r="GM21" s="66"/>
      <c r="GN21" s="216">
        <v>1</v>
      </c>
      <c r="GO21" s="176"/>
      <c r="GP21" s="70"/>
      <c r="GQ21" s="66"/>
      <c r="GR21" s="216">
        <v>1</v>
      </c>
      <c r="GS21" s="70"/>
      <c r="GT21" s="66"/>
      <c r="GU21" s="66"/>
      <c r="GV21" s="66"/>
      <c r="GW21" s="66"/>
      <c r="GX21" s="66"/>
      <c r="GY21" s="123"/>
      <c r="GZ21" s="124"/>
      <c r="HA21" s="237">
        <f t="shared" si="34"/>
        <v>1</v>
      </c>
      <c r="HB21" s="251"/>
      <c r="HC21" s="250"/>
      <c r="HD21" s="250"/>
      <c r="HE21" s="250"/>
      <c r="HF21" s="250"/>
      <c r="HG21" s="250"/>
      <c r="HH21" s="250"/>
      <c r="HI21" s="250"/>
      <c r="HJ21" s="250"/>
      <c r="HK21" s="250"/>
      <c r="HL21" s="250"/>
      <c r="HM21" s="250"/>
      <c r="HN21" s="250"/>
      <c r="HO21" s="250"/>
      <c r="HP21" s="250"/>
      <c r="HQ21" s="250"/>
      <c r="HR21" s="250"/>
      <c r="HS21" s="250"/>
      <c r="HT21" s="250"/>
      <c r="HU21" s="250">
        <v>1</v>
      </c>
      <c r="HV21" s="250"/>
      <c r="HW21" s="250"/>
      <c r="HX21" s="250"/>
      <c r="HY21" s="250"/>
      <c r="HZ21" s="250"/>
      <c r="IA21" s="250"/>
      <c r="IB21" s="250"/>
      <c r="IC21" s="250"/>
      <c r="ID21" s="250"/>
      <c r="IE21" s="250"/>
      <c r="IF21" s="250"/>
      <c r="IG21" s="250"/>
      <c r="IH21" s="250"/>
      <c r="II21" s="250"/>
      <c r="IJ21" s="250"/>
      <c r="IK21" s="250"/>
      <c r="IL21" s="250"/>
      <c r="IM21" s="250"/>
      <c r="IN21" s="250"/>
      <c r="IO21" s="250"/>
      <c r="IP21" s="250"/>
      <c r="IQ21" s="250"/>
      <c r="IR21" s="187"/>
      <c r="IS21" s="188"/>
      <c r="IT21" s="189"/>
      <c r="IU21" s="189"/>
      <c r="IV21" s="189"/>
    </row>
    <row r="22" spans="1:256" s="193" customFormat="1" ht="12.75" customHeight="1">
      <c r="A22" s="177" t="s">
        <v>104</v>
      </c>
      <c r="B22" s="178" t="s">
        <v>126</v>
      </c>
      <c r="C22" s="294">
        <v>10</v>
      </c>
      <c r="D22" s="180">
        <f>COUNTIF(X22:BO22,"T")</f>
        <v>3</v>
      </c>
      <c r="E22" s="245">
        <f>COUNTIF(BQ22:DH22,90)</f>
        <v>0</v>
      </c>
      <c r="F22" s="180">
        <f>COUNTIF(DJ22:FA22,"I")</f>
        <v>3</v>
      </c>
      <c r="G22" s="180">
        <f>COUNTIF(DJ22:FA22,"E")</f>
        <v>7</v>
      </c>
      <c r="H22" s="181">
        <f>COUNTIF(BQ22:DH22,"S")</f>
        <v>0</v>
      </c>
      <c r="I22" s="291">
        <f>SUM(BQ22:DH22)</f>
        <v>350</v>
      </c>
      <c r="J22" s="183">
        <f>ABS(I22/C22)</f>
        <v>35</v>
      </c>
      <c r="K22" s="183">
        <f>ABS(I22*100/I1)</f>
        <v>9.25925925925926</v>
      </c>
      <c r="L22" s="182">
        <f>K1</f>
        <v>42</v>
      </c>
      <c r="M22" s="182">
        <f>COUNTIF(X22:BM22,"C")+COUNTIF(X22:BM22,"T")</f>
        <v>10</v>
      </c>
      <c r="N22" s="182">
        <f>SUM(O22:Q22)</f>
        <v>0</v>
      </c>
      <c r="O22" s="182">
        <f>COUNTIF(X22:BM22,"DT")</f>
        <v>0</v>
      </c>
      <c r="P22" s="182">
        <f>COUNTIF(X22:BM22,"L")</f>
        <v>0</v>
      </c>
      <c r="Q22" s="182">
        <f>COUNTIF(X22:BM22,"S")</f>
        <v>0</v>
      </c>
      <c r="R22" s="184">
        <f>COUNTIF(FC22:GT22,1)</f>
        <v>3</v>
      </c>
      <c r="S22" s="181">
        <f>COUNTIF(FC22:GT22,2)</f>
        <v>0</v>
      </c>
      <c r="T22" s="181">
        <f>COUNTIF(FC22:GT22,"R")</f>
        <v>0</v>
      </c>
      <c r="U22" s="181">
        <f>SUM(S22:T22)</f>
        <v>0</v>
      </c>
      <c r="V22" s="185">
        <f t="shared" si="31"/>
        <v>0</v>
      </c>
      <c r="W22" s="90"/>
      <c r="X22" s="186"/>
      <c r="Y22" s="186"/>
      <c r="Z22" s="186"/>
      <c r="AA22" s="186"/>
      <c r="AB22" s="186"/>
      <c r="AC22" s="186"/>
      <c r="AD22" s="186"/>
      <c r="AE22" s="186"/>
      <c r="AF22" s="186"/>
      <c r="AG22" s="186" t="s">
        <v>134</v>
      </c>
      <c r="AH22" s="186" t="s">
        <v>134</v>
      </c>
      <c r="AI22" s="186" t="s">
        <v>134</v>
      </c>
      <c r="AJ22" s="186" t="s">
        <v>133</v>
      </c>
      <c r="AK22" s="186" t="s">
        <v>133</v>
      </c>
      <c r="AL22" s="186" t="s">
        <v>134</v>
      </c>
      <c r="AM22" s="186" t="s">
        <v>134</v>
      </c>
      <c r="AN22" s="186" t="s">
        <v>134</v>
      </c>
      <c r="AO22" s="186"/>
      <c r="AP22" s="186" t="s">
        <v>133</v>
      </c>
      <c r="AQ22" s="186"/>
      <c r="AR22" s="186"/>
      <c r="AS22" s="186"/>
      <c r="AT22" s="186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5" t="s">
        <v>134</v>
      </c>
      <c r="BN22" s="185"/>
      <c r="BO22" s="185"/>
      <c r="BP22" s="90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>
        <v>6</v>
      </c>
      <c r="CA22" s="186">
        <v>17</v>
      </c>
      <c r="CB22" s="186">
        <v>32</v>
      </c>
      <c r="CC22" s="186">
        <v>65</v>
      </c>
      <c r="CD22" s="186">
        <v>78</v>
      </c>
      <c r="CE22" s="186">
        <v>38</v>
      </c>
      <c r="CF22" s="186">
        <v>40</v>
      </c>
      <c r="CG22" s="186">
        <v>17</v>
      </c>
      <c r="CH22" s="186"/>
      <c r="CI22" s="186">
        <v>45</v>
      </c>
      <c r="CJ22" s="186"/>
      <c r="CK22" s="186"/>
      <c r="CL22" s="186"/>
      <c r="CM22" s="186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5">
        <v>12</v>
      </c>
      <c r="DG22" s="185"/>
      <c r="DH22" s="185"/>
      <c r="DI22" s="90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 t="s">
        <v>141</v>
      </c>
      <c r="DT22" s="186" t="s">
        <v>141</v>
      </c>
      <c r="DU22" s="186" t="s">
        <v>141</v>
      </c>
      <c r="DV22" s="186" t="s">
        <v>140</v>
      </c>
      <c r="DW22" s="186" t="s">
        <v>140</v>
      </c>
      <c r="DX22" s="186" t="s">
        <v>141</v>
      </c>
      <c r="DY22" s="186" t="s">
        <v>141</v>
      </c>
      <c r="DZ22" s="186" t="s">
        <v>141</v>
      </c>
      <c r="EA22" s="186"/>
      <c r="EB22" s="186" t="s">
        <v>140</v>
      </c>
      <c r="EC22" s="186"/>
      <c r="ED22" s="186"/>
      <c r="EE22" s="186"/>
      <c r="EF22" s="186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5" t="s">
        <v>141</v>
      </c>
      <c r="EZ22" s="181"/>
      <c r="FA22" s="185"/>
      <c r="FB22" s="218">
        <f>COUNTIF(FE22:GT22,1)</f>
        <v>3</v>
      </c>
      <c r="FC22" s="220">
        <f>COUNTIF(FE22:GT22,2)</f>
        <v>0</v>
      </c>
      <c r="FD22" s="222">
        <f>COUNTIF(FE22:GT22,"R")</f>
        <v>0</v>
      </c>
      <c r="FE22" s="91"/>
      <c r="FF22" s="66"/>
      <c r="FG22" s="66"/>
      <c r="FH22" s="66"/>
      <c r="FI22" s="66"/>
      <c r="FJ22" s="66"/>
      <c r="FK22" s="66"/>
      <c r="FL22" s="66"/>
      <c r="FM22" s="66"/>
      <c r="FN22" s="66"/>
      <c r="FO22" s="91"/>
      <c r="FP22" s="66"/>
      <c r="FQ22" s="66"/>
      <c r="FR22" s="216">
        <v>1</v>
      </c>
      <c r="FS22" s="216">
        <v>1</v>
      </c>
      <c r="FT22" s="66"/>
      <c r="FU22" s="91"/>
      <c r="FV22" s="66"/>
      <c r="FW22" s="66"/>
      <c r="FX22" s="66"/>
      <c r="FY22" s="66"/>
      <c r="FZ22" s="66"/>
      <c r="GA22" s="91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91"/>
      <c r="GM22" s="66"/>
      <c r="GN22" s="66"/>
      <c r="GO22" s="66"/>
      <c r="GP22" s="70"/>
      <c r="GQ22" s="66"/>
      <c r="GR22" s="66"/>
      <c r="GS22" s="66"/>
      <c r="GT22" s="216">
        <v>1</v>
      </c>
      <c r="GU22" s="66"/>
      <c r="GV22" s="66"/>
      <c r="GW22" s="66"/>
      <c r="GX22" s="66"/>
      <c r="GY22" s="123"/>
      <c r="GZ22" s="124"/>
      <c r="HA22" s="237">
        <f t="shared" si="34"/>
        <v>0</v>
      </c>
      <c r="HB22" s="251"/>
      <c r="HC22" s="250"/>
      <c r="HD22" s="250"/>
      <c r="HE22" s="250"/>
      <c r="HF22" s="250"/>
      <c r="HG22" s="250"/>
      <c r="HH22" s="250"/>
      <c r="HI22" s="250"/>
      <c r="HJ22" s="250"/>
      <c r="HK22" s="250"/>
      <c r="HL22" s="250"/>
      <c r="HM22" s="250"/>
      <c r="HN22" s="250"/>
      <c r="HO22" s="250"/>
      <c r="HP22" s="250"/>
      <c r="HQ22" s="250"/>
      <c r="HR22" s="250"/>
      <c r="HS22" s="250"/>
      <c r="HT22" s="250"/>
      <c r="HU22" s="250"/>
      <c r="HV22" s="250"/>
      <c r="HW22" s="250"/>
      <c r="HX22" s="250"/>
      <c r="HY22" s="250"/>
      <c r="HZ22" s="250"/>
      <c r="IA22" s="250"/>
      <c r="IB22" s="250"/>
      <c r="IC22" s="250"/>
      <c r="ID22" s="250"/>
      <c r="IE22" s="250"/>
      <c r="IF22" s="250"/>
      <c r="IG22" s="250"/>
      <c r="IH22" s="250"/>
      <c r="II22" s="250"/>
      <c r="IJ22" s="250"/>
      <c r="IK22" s="250"/>
      <c r="IL22" s="250"/>
      <c r="IM22" s="250"/>
      <c r="IN22" s="250"/>
      <c r="IO22" s="250"/>
      <c r="IP22" s="250"/>
      <c r="IQ22" s="250"/>
      <c r="IR22" s="187"/>
      <c r="IS22" s="188"/>
      <c r="IT22" s="189"/>
      <c r="IU22" s="189"/>
      <c r="IV22" s="189"/>
    </row>
    <row r="23" spans="1:256" s="191" customFormat="1" ht="12.75">
      <c r="A23" s="192" t="s">
        <v>77</v>
      </c>
      <c r="B23" s="178" t="s">
        <v>127</v>
      </c>
      <c r="C23" s="294">
        <v>33</v>
      </c>
      <c r="D23" s="180">
        <f t="shared" si="36"/>
        <v>28</v>
      </c>
      <c r="E23" s="245">
        <f t="shared" si="16"/>
        <v>19</v>
      </c>
      <c r="F23" s="180">
        <f t="shared" si="17"/>
        <v>10</v>
      </c>
      <c r="G23" s="180">
        <f t="shared" si="18"/>
        <v>5</v>
      </c>
      <c r="H23" s="181">
        <f t="shared" si="19"/>
        <v>0</v>
      </c>
      <c r="I23" s="291">
        <f t="shared" si="20"/>
        <v>2557</v>
      </c>
      <c r="J23" s="183">
        <f t="shared" si="21"/>
        <v>77.48484848484848</v>
      </c>
      <c r="K23" s="183">
        <f>ABS(I23*100/I1)</f>
        <v>67.64550264550265</v>
      </c>
      <c r="L23" s="182">
        <f>K1</f>
        <v>42</v>
      </c>
      <c r="M23" s="182">
        <f aca="true" t="shared" si="37" ref="M23:M38">COUNTIF(X23:BM23,"C")+COUNTIF(X23:BM23,"T")</f>
        <v>33</v>
      </c>
      <c r="N23" s="182">
        <f t="shared" si="27"/>
        <v>0</v>
      </c>
      <c r="O23" s="182">
        <f t="shared" si="28"/>
        <v>0</v>
      </c>
      <c r="P23" s="182">
        <f t="shared" si="29"/>
        <v>0</v>
      </c>
      <c r="Q23" s="182">
        <f t="shared" si="30"/>
        <v>0</v>
      </c>
      <c r="R23" s="184">
        <f t="shared" si="22"/>
        <v>15</v>
      </c>
      <c r="S23" s="181">
        <f t="shared" si="23"/>
        <v>1</v>
      </c>
      <c r="T23" s="181">
        <f t="shared" si="24"/>
        <v>0</v>
      </c>
      <c r="U23" s="181">
        <f t="shared" si="25"/>
        <v>1</v>
      </c>
      <c r="V23" s="185">
        <f t="shared" si="31"/>
        <v>9</v>
      </c>
      <c r="W23" s="90"/>
      <c r="X23" s="186" t="s">
        <v>134</v>
      </c>
      <c r="Y23" s="186"/>
      <c r="Z23" s="186" t="s">
        <v>134</v>
      </c>
      <c r="AA23" s="186" t="s">
        <v>134</v>
      </c>
      <c r="AB23" s="186" t="s">
        <v>134</v>
      </c>
      <c r="AC23" s="186" t="s">
        <v>133</v>
      </c>
      <c r="AD23" s="186" t="s">
        <v>133</v>
      </c>
      <c r="AE23" s="186" t="s">
        <v>133</v>
      </c>
      <c r="AF23" s="186" t="s">
        <v>133</v>
      </c>
      <c r="AG23" s="186" t="s">
        <v>133</v>
      </c>
      <c r="AH23" s="186" t="s">
        <v>133</v>
      </c>
      <c r="AI23" s="186" t="s">
        <v>133</v>
      </c>
      <c r="AJ23" s="186"/>
      <c r="AK23" s="186" t="s">
        <v>133</v>
      </c>
      <c r="AL23" s="186" t="s">
        <v>133</v>
      </c>
      <c r="AM23" s="186" t="s">
        <v>133</v>
      </c>
      <c r="AN23" s="186" t="s">
        <v>133</v>
      </c>
      <c r="AO23" s="186" t="s">
        <v>133</v>
      </c>
      <c r="AP23" s="186" t="s">
        <v>134</v>
      </c>
      <c r="AQ23" s="186" t="s">
        <v>133</v>
      </c>
      <c r="AR23" s="186" t="s">
        <v>133</v>
      </c>
      <c r="AS23" s="186" t="s">
        <v>133</v>
      </c>
      <c r="AT23" s="186" t="s">
        <v>133</v>
      </c>
      <c r="AU23" s="181" t="s">
        <v>133</v>
      </c>
      <c r="AV23" s="181" t="s">
        <v>133</v>
      </c>
      <c r="AW23" s="181"/>
      <c r="AX23" s="181" t="s">
        <v>133</v>
      </c>
      <c r="AY23" s="181" t="s">
        <v>133</v>
      </c>
      <c r="AZ23" s="181"/>
      <c r="BA23" s="181" t="s">
        <v>133</v>
      </c>
      <c r="BB23" s="181" t="s">
        <v>133</v>
      </c>
      <c r="BC23" s="181" t="s">
        <v>133</v>
      </c>
      <c r="BD23" s="181" t="s">
        <v>133</v>
      </c>
      <c r="BE23" s="181"/>
      <c r="BF23" s="181" t="s">
        <v>133</v>
      </c>
      <c r="BG23" s="181"/>
      <c r="BH23" s="181"/>
      <c r="BI23" s="181"/>
      <c r="BJ23" s="181" t="s">
        <v>133</v>
      </c>
      <c r="BK23" s="186" t="s">
        <v>133</v>
      </c>
      <c r="BL23" s="181"/>
      <c r="BM23" s="185" t="s">
        <v>133</v>
      </c>
      <c r="BN23" s="185"/>
      <c r="BO23" s="185"/>
      <c r="BP23" s="90"/>
      <c r="BQ23" s="186">
        <v>30</v>
      </c>
      <c r="BR23" s="186"/>
      <c r="BS23" s="186">
        <v>13</v>
      </c>
      <c r="BT23" s="186">
        <v>58</v>
      </c>
      <c r="BU23" s="186" t="s">
        <v>134</v>
      </c>
      <c r="BV23" s="186">
        <v>82</v>
      </c>
      <c r="BW23" s="186">
        <v>90</v>
      </c>
      <c r="BX23" s="186">
        <v>90</v>
      </c>
      <c r="BY23" s="186">
        <v>90</v>
      </c>
      <c r="BZ23" s="186">
        <v>90</v>
      </c>
      <c r="CA23" s="186">
        <v>90</v>
      </c>
      <c r="CB23" s="186">
        <v>90</v>
      </c>
      <c r="CC23" s="186"/>
      <c r="CD23" s="186">
        <v>90</v>
      </c>
      <c r="CE23" s="186">
        <v>90</v>
      </c>
      <c r="CF23" s="186">
        <v>90</v>
      </c>
      <c r="CG23" s="186">
        <v>90</v>
      </c>
      <c r="CH23" s="186">
        <v>90</v>
      </c>
      <c r="CI23" s="186">
        <v>45</v>
      </c>
      <c r="CJ23" s="186">
        <v>87</v>
      </c>
      <c r="CK23" s="186">
        <v>90</v>
      </c>
      <c r="CL23" s="186">
        <v>84</v>
      </c>
      <c r="CM23" s="186">
        <v>90</v>
      </c>
      <c r="CN23" s="181">
        <v>90</v>
      </c>
      <c r="CO23" s="181">
        <v>57</v>
      </c>
      <c r="CP23" s="181"/>
      <c r="CQ23" s="181">
        <v>85</v>
      </c>
      <c r="CR23" s="181">
        <v>90</v>
      </c>
      <c r="CS23" s="181"/>
      <c r="CT23" s="181">
        <v>90</v>
      </c>
      <c r="CU23" s="245">
        <v>90</v>
      </c>
      <c r="CV23" s="181">
        <v>90</v>
      </c>
      <c r="CW23" s="181">
        <v>52</v>
      </c>
      <c r="CX23" s="181"/>
      <c r="CY23" s="181">
        <v>90</v>
      </c>
      <c r="CZ23" s="181"/>
      <c r="DA23" s="181"/>
      <c r="DB23" s="181"/>
      <c r="DC23" s="181">
        <v>87</v>
      </c>
      <c r="DD23" s="181">
        <v>89</v>
      </c>
      <c r="DE23" s="181"/>
      <c r="DF23" s="185">
        <v>78</v>
      </c>
      <c r="DG23" s="185"/>
      <c r="DH23" s="185"/>
      <c r="DI23" s="90"/>
      <c r="DJ23" s="186" t="s">
        <v>141</v>
      </c>
      <c r="DK23" s="186"/>
      <c r="DL23" s="186" t="s">
        <v>141</v>
      </c>
      <c r="DM23" s="186" t="s">
        <v>141</v>
      </c>
      <c r="DN23" s="186" t="s">
        <v>141</v>
      </c>
      <c r="DO23" s="186" t="s">
        <v>140</v>
      </c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 t="s">
        <v>141</v>
      </c>
      <c r="EC23" s="186" t="s">
        <v>140</v>
      </c>
      <c r="ED23" s="186"/>
      <c r="EE23" s="186" t="s">
        <v>140</v>
      </c>
      <c r="EF23" s="186"/>
      <c r="EG23" s="181"/>
      <c r="EH23" s="181" t="s">
        <v>140</v>
      </c>
      <c r="EI23" s="181"/>
      <c r="EJ23" s="181" t="s">
        <v>140</v>
      </c>
      <c r="EK23" s="181"/>
      <c r="EL23" s="181"/>
      <c r="EM23" s="181"/>
      <c r="EN23" s="181" t="s">
        <v>140</v>
      </c>
      <c r="EO23" s="181"/>
      <c r="EP23" s="181" t="s">
        <v>140</v>
      </c>
      <c r="EQ23" s="181"/>
      <c r="ER23" s="181"/>
      <c r="ES23" s="181"/>
      <c r="ET23" s="181"/>
      <c r="EU23" s="181"/>
      <c r="EV23" s="181" t="s">
        <v>140</v>
      </c>
      <c r="EW23" s="186" t="s">
        <v>140</v>
      </c>
      <c r="EX23" s="181"/>
      <c r="EY23" s="185" t="s">
        <v>140</v>
      </c>
      <c r="EZ23" s="181"/>
      <c r="FA23" s="185"/>
      <c r="FB23" s="218">
        <f t="shared" si="26"/>
        <v>14</v>
      </c>
      <c r="FC23" s="220">
        <f t="shared" si="32"/>
        <v>1</v>
      </c>
      <c r="FD23" s="222">
        <f t="shared" si="33"/>
        <v>0</v>
      </c>
      <c r="FE23" s="216">
        <v>1</v>
      </c>
      <c r="FF23" s="91"/>
      <c r="FG23" s="66"/>
      <c r="FH23" s="216">
        <v>1</v>
      </c>
      <c r="FI23" s="66"/>
      <c r="FJ23" s="216">
        <v>1</v>
      </c>
      <c r="FK23" s="91"/>
      <c r="FL23" s="176"/>
      <c r="FM23" s="216">
        <v>1</v>
      </c>
      <c r="FN23" s="91"/>
      <c r="FO23" s="66"/>
      <c r="FP23" s="216">
        <v>1</v>
      </c>
      <c r="FQ23" s="246" t="s">
        <v>122</v>
      </c>
      <c r="FR23" s="66"/>
      <c r="FS23" s="216">
        <v>1</v>
      </c>
      <c r="FT23" s="216">
        <v>1</v>
      </c>
      <c r="FU23" s="66"/>
      <c r="FV23" s="216">
        <v>1</v>
      </c>
      <c r="FW23" s="66"/>
      <c r="FX23" s="216">
        <v>1</v>
      </c>
      <c r="FY23" s="66"/>
      <c r="FZ23" s="176"/>
      <c r="GA23" s="176"/>
      <c r="GB23" s="66"/>
      <c r="GC23" s="66"/>
      <c r="GD23" s="91"/>
      <c r="GE23" s="66"/>
      <c r="GF23" s="247">
        <v>2</v>
      </c>
      <c r="GG23" s="246" t="s">
        <v>122</v>
      </c>
      <c r="GH23" s="66"/>
      <c r="GI23" s="66"/>
      <c r="GJ23" s="216">
        <v>1</v>
      </c>
      <c r="GK23" s="216">
        <v>1</v>
      </c>
      <c r="GL23" s="66"/>
      <c r="GM23" s="216">
        <v>1</v>
      </c>
      <c r="GN23" s="66"/>
      <c r="GO23" s="66"/>
      <c r="GP23" s="91"/>
      <c r="GQ23" s="216">
        <v>1</v>
      </c>
      <c r="GR23" s="216">
        <v>1</v>
      </c>
      <c r="GS23" s="70"/>
      <c r="GT23" s="66"/>
      <c r="GU23" s="66"/>
      <c r="GV23" s="66"/>
      <c r="GW23" s="66"/>
      <c r="GX23" s="66"/>
      <c r="GY23" s="66"/>
      <c r="GZ23" s="93"/>
      <c r="HA23" s="237">
        <f t="shared" si="34"/>
        <v>9</v>
      </c>
      <c r="HB23" s="251"/>
      <c r="HC23" s="250"/>
      <c r="HD23" s="250"/>
      <c r="HE23" s="250"/>
      <c r="HF23" s="250"/>
      <c r="HG23" s="250"/>
      <c r="HH23" s="250"/>
      <c r="HI23" s="250"/>
      <c r="HJ23" s="250"/>
      <c r="HK23" s="250">
        <v>1</v>
      </c>
      <c r="HL23" s="250"/>
      <c r="HM23" s="250"/>
      <c r="HN23" s="250"/>
      <c r="HO23" s="250"/>
      <c r="HP23" s="250"/>
      <c r="HQ23" s="250"/>
      <c r="HR23" s="250"/>
      <c r="HS23" s="250"/>
      <c r="HT23" s="250"/>
      <c r="HU23" s="250">
        <v>1</v>
      </c>
      <c r="HV23" s="250"/>
      <c r="HW23" s="250"/>
      <c r="HX23" s="250"/>
      <c r="HY23" s="250"/>
      <c r="HZ23" s="250">
        <v>1</v>
      </c>
      <c r="IA23" s="250"/>
      <c r="IB23" s="250"/>
      <c r="IC23" s="250">
        <v>1</v>
      </c>
      <c r="ID23" s="250"/>
      <c r="IE23" s="250">
        <v>1</v>
      </c>
      <c r="IF23" s="250">
        <v>2</v>
      </c>
      <c r="IG23" s="250">
        <v>1</v>
      </c>
      <c r="IH23" s="250">
        <v>1</v>
      </c>
      <c r="II23" s="250"/>
      <c r="IJ23" s="250"/>
      <c r="IK23" s="250"/>
      <c r="IL23" s="250"/>
      <c r="IM23" s="250"/>
      <c r="IN23" s="250"/>
      <c r="IO23" s="250"/>
      <c r="IP23" s="250"/>
      <c r="IQ23" s="250"/>
      <c r="IR23" s="181"/>
      <c r="IS23" s="194"/>
      <c r="IT23" s="190"/>
      <c r="IU23" s="190"/>
      <c r="IV23" s="190"/>
    </row>
    <row r="24" spans="1:256" s="193" customFormat="1" ht="12.75" customHeight="1">
      <c r="A24" s="177" t="s">
        <v>78</v>
      </c>
      <c r="B24" s="178" t="s">
        <v>128</v>
      </c>
      <c r="C24" s="294">
        <f>COUNT(BQ24:DH24)</f>
        <v>40</v>
      </c>
      <c r="D24" s="180">
        <f>COUNTIF(X24:BO24,"T")</f>
        <v>40</v>
      </c>
      <c r="E24" s="245">
        <f t="shared" si="16"/>
        <v>38</v>
      </c>
      <c r="F24" s="180">
        <f t="shared" si="17"/>
        <v>2</v>
      </c>
      <c r="G24" s="180">
        <f t="shared" si="18"/>
        <v>0</v>
      </c>
      <c r="H24" s="181">
        <f t="shared" si="19"/>
        <v>0</v>
      </c>
      <c r="I24" s="291">
        <f t="shared" si="20"/>
        <v>3586</v>
      </c>
      <c r="J24" s="183">
        <f t="shared" si="21"/>
        <v>89.65</v>
      </c>
      <c r="K24" s="183">
        <f>ABS(I24*100/I1)</f>
        <v>94.86772486772487</v>
      </c>
      <c r="L24" s="182">
        <f>K1</f>
        <v>42</v>
      </c>
      <c r="M24" s="182">
        <f t="shared" si="37"/>
        <v>40</v>
      </c>
      <c r="N24" s="182">
        <f t="shared" si="27"/>
        <v>0</v>
      </c>
      <c r="O24" s="182">
        <f t="shared" si="28"/>
        <v>0</v>
      </c>
      <c r="P24" s="182">
        <f t="shared" si="29"/>
        <v>0</v>
      </c>
      <c r="Q24" s="182">
        <f t="shared" si="30"/>
        <v>0</v>
      </c>
      <c r="R24" s="184">
        <f t="shared" si="22"/>
        <v>10</v>
      </c>
      <c r="S24" s="181">
        <f t="shared" si="23"/>
        <v>0</v>
      </c>
      <c r="T24" s="181">
        <f t="shared" si="24"/>
        <v>0</v>
      </c>
      <c r="U24" s="181">
        <f t="shared" si="25"/>
        <v>0</v>
      </c>
      <c r="V24" s="185">
        <f t="shared" si="31"/>
        <v>6</v>
      </c>
      <c r="W24" s="90"/>
      <c r="X24" s="186" t="s">
        <v>133</v>
      </c>
      <c r="Y24" s="186" t="s">
        <v>133</v>
      </c>
      <c r="Z24" s="186" t="s">
        <v>133</v>
      </c>
      <c r="AA24" s="186" t="s">
        <v>133</v>
      </c>
      <c r="AB24" s="186" t="s">
        <v>133</v>
      </c>
      <c r="AC24" s="186" t="s">
        <v>133</v>
      </c>
      <c r="AD24" s="186" t="s">
        <v>133</v>
      </c>
      <c r="AE24" s="186" t="s">
        <v>133</v>
      </c>
      <c r="AF24" s="186" t="s">
        <v>133</v>
      </c>
      <c r="AG24" s="186" t="s">
        <v>133</v>
      </c>
      <c r="AH24" s="186" t="s">
        <v>133</v>
      </c>
      <c r="AI24" s="186" t="s">
        <v>133</v>
      </c>
      <c r="AJ24" s="186" t="s">
        <v>133</v>
      </c>
      <c r="AK24" s="186"/>
      <c r="AL24" s="186" t="s">
        <v>133</v>
      </c>
      <c r="AM24" s="186" t="s">
        <v>133</v>
      </c>
      <c r="AN24" s="186" t="s">
        <v>133</v>
      </c>
      <c r="AO24" s="181" t="s">
        <v>133</v>
      </c>
      <c r="AP24" s="181" t="s">
        <v>133</v>
      </c>
      <c r="AQ24" s="181" t="s">
        <v>133</v>
      </c>
      <c r="AR24" s="181" t="s">
        <v>133</v>
      </c>
      <c r="AS24" s="181" t="s">
        <v>133</v>
      </c>
      <c r="AT24" s="181" t="s">
        <v>133</v>
      </c>
      <c r="AU24" s="181" t="s">
        <v>133</v>
      </c>
      <c r="AV24" s="181" t="s">
        <v>133</v>
      </c>
      <c r="AW24" s="181" t="s">
        <v>133</v>
      </c>
      <c r="AX24" s="181" t="s">
        <v>133</v>
      </c>
      <c r="AY24" s="181" t="s">
        <v>133</v>
      </c>
      <c r="AZ24" s="181" t="s">
        <v>133</v>
      </c>
      <c r="BA24" s="181" t="s">
        <v>133</v>
      </c>
      <c r="BB24" s="181" t="s">
        <v>133</v>
      </c>
      <c r="BC24" s="181" t="s">
        <v>133</v>
      </c>
      <c r="BD24" s="181" t="s">
        <v>133</v>
      </c>
      <c r="BE24" s="181" t="s">
        <v>133</v>
      </c>
      <c r="BF24" s="181" t="s">
        <v>133</v>
      </c>
      <c r="BG24" s="181" t="s">
        <v>133</v>
      </c>
      <c r="BH24" s="181"/>
      <c r="BI24" s="181" t="s">
        <v>133</v>
      </c>
      <c r="BJ24" s="181" t="s">
        <v>133</v>
      </c>
      <c r="BK24" s="181" t="s">
        <v>133</v>
      </c>
      <c r="BL24" s="181" t="s">
        <v>133</v>
      </c>
      <c r="BM24" s="185" t="s">
        <v>133</v>
      </c>
      <c r="BN24" s="185"/>
      <c r="BO24" s="185"/>
      <c r="BP24" s="90"/>
      <c r="BQ24" s="186">
        <v>90</v>
      </c>
      <c r="BR24" s="186">
        <v>90</v>
      </c>
      <c r="BS24" s="186">
        <v>90</v>
      </c>
      <c r="BT24" s="186">
        <v>90</v>
      </c>
      <c r="BU24" s="186">
        <v>90</v>
      </c>
      <c r="BV24" s="186">
        <v>90</v>
      </c>
      <c r="BW24" s="186">
        <v>90</v>
      </c>
      <c r="BX24" s="186">
        <v>90</v>
      </c>
      <c r="BY24" s="186">
        <v>90</v>
      </c>
      <c r="BZ24" s="186">
        <v>90</v>
      </c>
      <c r="CA24" s="186">
        <v>90</v>
      </c>
      <c r="CB24" s="186">
        <v>90</v>
      </c>
      <c r="CC24" s="186">
        <v>90</v>
      </c>
      <c r="CD24" s="186"/>
      <c r="CE24" s="186">
        <v>90</v>
      </c>
      <c r="CF24" s="186">
        <v>90</v>
      </c>
      <c r="CG24" s="186">
        <v>90</v>
      </c>
      <c r="CH24" s="181">
        <v>89</v>
      </c>
      <c r="CI24" s="181">
        <v>90</v>
      </c>
      <c r="CJ24" s="181">
        <v>90</v>
      </c>
      <c r="CK24" s="181">
        <v>90</v>
      </c>
      <c r="CL24" s="181">
        <v>90</v>
      </c>
      <c r="CM24" s="181">
        <v>90</v>
      </c>
      <c r="CN24" s="181">
        <v>90</v>
      </c>
      <c r="CO24" s="181">
        <v>90</v>
      </c>
      <c r="CP24" s="181">
        <v>90</v>
      </c>
      <c r="CQ24" s="181">
        <v>90</v>
      </c>
      <c r="CR24" s="181">
        <v>90</v>
      </c>
      <c r="CS24" s="181">
        <v>90</v>
      </c>
      <c r="CT24" s="181">
        <v>90</v>
      </c>
      <c r="CU24" s="181">
        <v>90</v>
      </c>
      <c r="CV24" s="181">
        <v>90</v>
      </c>
      <c r="CW24" s="181">
        <v>90</v>
      </c>
      <c r="CX24" s="181">
        <v>90</v>
      </c>
      <c r="CY24" s="181">
        <v>90</v>
      </c>
      <c r="CZ24" s="181">
        <v>90</v>
      </c>
      <c r="DA24" s="181"/>
      <c r="DB24" s="181">
        <v>90</v>
      </c>
      <c r="DC24" s="181">
        <v>90</v>
      </c>
      <c r="DD24" s="181">
        <v>90</v>
      </c>
      <c r="DE24" s="181">
        <v>90</v>
      </c>
      <c r="DF24" s="185">
        <v>77</v>
      </c>
      <c r="DG24" s="185"/>
      <c r="DH24" s="185"/>
      <c r="DI24" s="90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1" t="s">
        <v>140</v>
      </c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5" t="s">
        <v>140</v>
      </c>
      <c r="EZ24" s="181"/>
      <c r="FA24" s="185"/>
      <c r="FB24" s="218">
        <f t="shared" si="26"/>
        <v>10</v>
      </c>
      <c r="FC24" s="220">
        <f t="shared" si="32"/>
        <v>0</v>
      </c>
      <c r="FD24" s="222">
        <f t="shared" si="33"/>
        <v>0</v>
      </c>
      <c r="FE24" s="91"/>
      <c r="FF24" s="91"/>
      <c r="FG24" s="216">
        <v>1</v>
      </c>
      <c r="FH24" s="91"/>
      <c r="FI24" s="91"/>
      <c r="FJ24" s="91"/>
      <c r="FK24" s="66"/>
      <c r="FL24" s="66"/>
      <c r="FM24" s="216">
        <v>1</v>
      </c>
      <c r="FN24" s="66"/>
      <c r="FO24" s="66"/>
      <c r="FP24" s="216">
        <v>1</v>
      </c>
      <c r="FQ24" s="216">
        <v>1</v>
      </c>
      <c r="FR24" s="246" t="s">
        <v>122</v>
      </c>
      <c r="FS24" s="91"/>
      <c r="FT24" s="216">
        <v>1</v>
      </c>
      <c r="FU24" s="91"/>
      <c r="FV24" s="91"/>
      <c r="FW24" s="66"/>
      <c r="FX24" s="66"/>
      <c r="FY24" s="66"/>
      <c r="FZ24" s="66"/>
      <c r="GA24" s="91"/>
      <c r="GB24" s="216">
        <v>1</v>
      </c>
      <c r="GC24" s="216">
        <v>1</v>
      </c>
      <c r="GD24" s="66"/>
      <c r="GE24" s="216">
        <v>1</v>
      </c>
      <c r="GF24" s="66"/>
      <c r="GG24" s="66"/>
      <c r="GH24" s="66"/>
      <c r="GI24" s="91"/>
      <c r="GJ24" s="66"/>
      <c r="GK24" s="66"/>
      <c r="GL24" s="70"/>
      <c r="GM24" s="66"/>
      <c r="GN24" s="216">
        <v>1</v>
      </c>
      <c r="GO24" s="66"/>
      <c r="GP24" s="70"/>
      <c r="GQ24" s="66"/>
      <c r="GR24" s="66"/>
      <c r="GS24" s="216">
        <v>1</v>
      </c>
      <c r="GT24" s="66"/>
      <c r="GU24" s="66"/>
      <c r="GV24" s="66"/>
      <c r="GW24" s="66"/>
      <c r="GX24" s="66"/>
      <c r="GY24" s="123"/>
      <c r="GZ24" s="124"/>
      <c r="HA24" s="237">
        <f t="shared" si="34"/>
        <v>6</v>
      </c>
      <c r="HB24" s="251"/>
      <c r="HC24" s="250"/>
      <c r="HD24" s="250"/>
      <c r="HE24" s="250"/>
      <c r="HF24" s="250">
        <v>1</v>
      </c>
      <c r="HG24" s="250"/>
      <c r="HH24" s="250">
        <v>1</v>
      </c>
      <c r="HI24" s="250"/>
      <c r="HJ24" s="250"/>
      <c r="HK24" s="250"/>
      <c r="HL24" s="250"/>
      <c r="HM24" s="250"/>
      <c r="HN24" s="250"/>
      <c r="HO24" s="250"/>
      <c r="HP24" s="250"/>
      <c r="HQ24" s="250"/>
      <c r="HR24" s="250"/>
      <c r="HS24" s="250"/>
      <c r="HT24" s="250">
        <v>1</v>
      </c>
      <c r="HU24" s="250"/>
      <c r="HV24" s="250">
        <v>1</v>
      </c>
      <c r="HW24" s="250"/>
      <c r="HX24" s="250"/>
      <c r="HY24" s="250">
        <v>1</v>
      </c>
      <c r="HZ24" s="250"/>
      <c r="IA24" s="250"/>
      <c r="IB24" s="250"/>
      <c r="IC24" s="250"/>
      <c r="ID24" s="250"/>
      <c r="IE24" s="250"/>
      <c r="IF24" s="250"/>
      <c r="IG24" s="250"/>
      <c r="IH24" s="250"/>
      <c r="II24" s="250"/>
      <c r="IJ24" s="250"/>
      <c r="IK24" s="250">
        <v>1</v>
      </c>
      <c r="IL24" s="250"/>
      <c r="IM24" s="250"/>
      <c r="IN24" s="250"/>
      <c r="IO24" s="250"/>
      <c r="IP24" s="250"/>
      <c r="IQ24" s="250"/>
      <c r="IR24" s="187"/>
      <c r="IS24" s="188"/>
      <c r="IT24" s="189"/>
      <c r="IU24" s="189"/>
      <c r="IV24" s="189"/>
    </row>
    <row r="25" spans="1:256" s="191" customFormat="1" ht="12.75">
      <c r="A25" s="177" t="s">
        <v>81</v>
      </c>
      <c r="B25" s="178" t="s">
        <v>129</v>
      </c>
      <c r="C25" s="294">
        <v>37</v>
      </c>
      <c r="D25" s="180">
        <f>COUNTIF(X25:BO25,"T")</f>
        <v>34</v>
      </c>
      <c r="E25" s="245">
        <f t="shared" si="16"/>
        <v>21</v>
      </c>
      <c r="F25" s="180">
        <f t="shared" si="17"/>
        <v>13</v>
      </c>
      <c r="G25" s="180">
        <f t="shared" si="18"/>
        <v>3</v>
      </c>
      <c r="H25" s="181">
        <f t="shared" si="19"/>
        <v>0</v>
      </c>
      <c r="I25" s="291">
        <f t="shared" si="20"/>
        <v>2977</v>
      </c>
      <c r="J25" s="183">
        <f t="shared" si="21"/>
        <v>80.45945945945945</v>
      </c>
      <c r="K25" s="183">
        <f>ABS(I25*100/I1)</f>
        <v>78.75661375661376</v>
      </c>
      <c r="L25" s="182">
        <f>K1</f>
        <v>42</v>
      </c>
      <c r="M25" s="182">
        <f t="shared" si="37"/>
        <v>37</v>
      </c>
      <c r="N25" s="182">
        <f t="shared" si="27"/>
        <v>0</v>
      </c>
      <c r="O25" s="182">
        <f t="shared" si="28"/>
        <v>0</v>
      </c>
      <c r="P25" s="182">
        <f t="shared" si="29"/>
        <v>0</v>
      </c>
      <c r="Q25" s="182">
        <f t="shared" si="30"/>
        <v>0</v>
      </c>
      <c r="R25" s="184">
        <f t="shared" si="22"/>
        <v>10</v>
      </c>
      <c r="S25" s="181">
        <f t="shared" si="23"/>
        <v>1</v>
      </c>
      <c r="T25" s="181">
        <f t="shared" si="24"/>
        <v>0</v>
      </c>
      <c r="U25" s="181">
        <f t="shared" si="25"/>
        <v>1</v>
      </c>
      <c r="V25" s="185">
        <f t="shared" si="31"/>
        <v>5</v>
      </c>
      <c r="W25" s="90"/>
      <c r="X25" s="186" t="s">
        <v>133</v>
      </c>
      <c r="Y25" s="186"/>
      <c r="Z25" s="186" t="s">
        <v>133</v>
      </c>
      <c r="AA25" s="186" t="s">
        <v>133</v>
      </c>
      <c r="AB25" s="186" t="s">
        <v>133</v>
      </c>
      <c r="AC25" s="181" t="s">
        <v>133</v>
      </c>
      <c r="AD25" s="181" t="s">
        <v>133</v>
      </c>
      <c r="AE25" s="181" t="s">
        <v>133</v>
      </c>
      <c r="AF25" s="181" t="s">
        <v>133</v>
      </c>
      <c r="AG25" s="181" t="s">
        <v>133</v>
      </c>
      <c r="AH25" s="181" t="s">
        <v>133</v>
      </c>
      <c r="AI25" s="181" t="s">
        <v>133</v>
      </c>
      <c r="AJ25" s="181" t="s">
        <v>133</v>
      </c>
      <c r="AK25" s="181"/>
      <c r="AL25" s="181" t="s">
        <v>134</v>
      </c>
      <c r="AM25" s="181" t="s">
        <v>133</v>
      </c>
      <c r="AN25" s="181" t="s">
        <v>133</v>
      </c>
      <c r="AO25" s="181" t="s">
        <v>133</v>
      </c>
      <c r="AP25" s="181" t="s">
        <v>133</v>
      </c>
      <c r="AQ25" s="181" t="s">
        <v>133</v>
      </c>
      <c r="AR25" s="181" t="s">
        <v>133</v>
      </c>
      <c r="AS25" s="181" t="s">
        <v>133</v>
      </c>
      <c r="AT25" s="181" t="s">
        <v>133</v>
      </c>
      <c r="AU25" s="181" t="s">
        <v>133</v>
      </c>
      <c r="AV25" s="181" t="s">
        <v>133</v>
      </c>
      <c r="AW25" s="181" t="s">
        <v>133</v>
      </c>
      <c r="AX25" s="181" t="s">
        <v>133</v>
      </c>
      <c r="AY25" s="181" t="s">
        <v>133</v>
      </c>
      <c r="AZ25" s="181" t="s">
        <v>133</v>
      </c>
      <c r="BA25" s="181" t="s">
        <v>133</v>
      </c>
      <c r="BB25" s="181"/>
      <c r="BC25" s="181" t="s">
        <v>134</v>
      </c>
      <c r="BD25" s="181"/>
      <c r="BE25" s="181" t="s">
        <v>134</v>
      </c>
      <c r="BF25" s="181"/>
      <c r="BG25" s="181" t="s">
        <v>133</v>
      </c>
      <c r="BH25" s="181" t="s">
        <v>133</v>
      </c>
      <c r="BI25" s="181" t="s">
        <v>133</v>
      </c>
      <c r="BJ25" s="181" t="s">
        <v>133</v>
      </c>
      <c r="BK25" s="181" t="s">
        <v>133</v>
      </c>
      <c r="BL25" s="181" t="s">
        <v>133</v>
      </c>
      <c r="BM25" s="185" t="s">
        <v>133</v>
      </c>
      <c r="BN25" s="185"/>
      <c r="BO25" s="185"/>
      <c r="BP25" s="90"/>
      <c r="BQ25" s="186">
        <v>90</v>
      </c>
      <c r="BR25" s="186"/>
      <c r="BS25" s="186">
        <v>90</v>
      </c>
      <c r="BT25" s="186">
        <v>90</v>
      </c>
      <c r="BU25" s="186">
        <v>90</v>
      </c>
      <c r="BV25" s="181">
        <v>72</v>
      </c>
      <c r="BW25" s="181">
        <v>86</v>
      </c>
      <c r="BX25" s="181">
        <v>90</v>
      </c>
      <c r="BY25" s="186">
        <v>89</v>
      </c>
      <c r="BZ25" s="186">
        <v>84</v>
      </c>
      <c r="CA25" s="186">
        <v>89</v>
      </c>
      <c r="CB25" s="181">
        <v>90</v>
      </c>
      <c r="CC25" s="186">
        <v>22</v>
      </c>
      <c r="CD25" s="181"/>
      <c r="CE25" s="181">
        <v>45</v>
      </c>
      <c r="CF25" s="181">
        <v>90</v>
      </c>
      <c r="CG25" s="186">
        <v>73</v>
      </c>
      <c r="CH25" s="181">
        <v>90</v>
      </c>
      <c r="CI25" s="181">
        <v>78</v>
      </c>
      <c r="CJ25" s="181">
        <v>90</v>
      </c>
      <c r="CK25" s="186">
        <v>88</v>
      </c>
      <c r="CL25" s="186">
        <v>67</v>
      </c>
      <c r="CM25" s="181">
        <v>84</v>
      </c>
      <c r="CN25" s="181">
        <v>90</v>
      </c>
      <c r="CO25" s="181">
        <v>73</v>
      </c>
      <c r="CP25" s="181">
        <v>90</v>
      </c>
      <c r="CQ25" s="181">
        <v>90</v>
      </c>
      <c r="CR25" s="181">
        <v>90</v>
      </c>
      <c r="CS25" s="181">
        <v>90</v>
      </c>
      <c r="CT25" s="181">
        <v>58</v>
      </c>
      <c r="CU25" s="181"/>
      <c r="CV25" s="181">
        <v>34</v>
      </c>
      <c r="CW25" s="181"/>
      <c r="CX25" s="181">
        <v>45</v>
      </c>
      <c r="CY25" s="181"/>
      <c r="CZ25" s="181">
        <v>90</v>
      </c>
      <c r="DA25" s="181">
        <v>90</v>
      </c>
      <c r="DB25" s="181">
        <v>90</v>
      </c>
      <c r="DC25" s="181">
        <v>90</v>
      </c>
      <c r="DD25" s="181">
        <v>90</v>
      </c>
      <c r="DE25" s="181">
        <v>90</v>
      </c>
      <c r="DF25" s="185">
        <v>90</v>
      </c>
      <c r="DG25" s="185"/>
      <c r="DH25" s="185"/>
      <c r="DI25" s="90"/>
      <c r="DJ25" s="186"/>
      <c r="DK25" s="186"/>
      <c r="DL25" s="186"/>
      <c r="DM25" s="186"/>
      <c r="DN25" s="186"/>
      <c r="DO25" s="186" t="s">
        <v>140</v>
      </c>
      <c r="DP25" s="181" t="s">
        <v>140</v>
      </c>
      <c r="DQ25" s="181"/>
      <c r="DR25" s="181" t="s">
        <v>140</v>
      </c>
      <c r="DS25" s="186" t="s">
        <v>140</v>
      </c>
      <c r="DT25" s="186" t="s">
        <v>140</v>
      </c>
      <c r="DU25" s="181"/>
      <c r="DV25" s="181" t="s">
        <v>140</v>
      </c>
      <c r="DW25" s="181"/>
      <c r="DX25" s="181" t="s">
        <v>141</v>
      </c>
      <c r="DY25" s="181"/>
      <c r="DZ25" s="181" t="s">
        <v>140</v>
      </c>
      <c r="EA25" s="181"/>
      <c r="EB25" s="181" t="s">
        <v>140</v>
      </c>
      <c r="EC25" s="181"/>
      <c r="ED25" s="181" t="s">
        <v>140</v>
      </c>
      <c r="EE25" s="181" t="s">
        <v>140</v>
      </c>
      <c r="EF25" s="181" t="s">
        <v>140</v>
      </c>
      <c r="EG25" s="181"/>
      <c r="EH25" s="181" t="s">
        <v>140</v>
      </c>
      <c r="EI25" s="181"/>
      <c r="EJ25" s="181"/>
      <c r="EK25" s="181"/>
      <c r="EL25" s="181"/>
      <c r="EM25" s="181" t="s">
        <v>140</v>
      </c>
      <c r="EN25" s="181"/>
      <c r="EO25" s="181" t="s">
        <v>141</v>
      </c>
      <c r="EP25" s="181"/>
      <c r="EQ25" s="181" t="s">
        <v>141</v>
      </c>
      <c r="ER25" s="181"/>
      <c r="ES25" s="181"/>
      <c r="ET25" s="181"/>
      <c r="EU25" s="181"/>
      <c r="EV25" s="181"/>
      <c r="EW25" s="181"/>
      <c r="EX25" s="181"/>
      <c r="EY25" s="185"/>
      <c r="EZ25" s="181"/>
      <c r="FA25" s="185"/>
      <c r="FB25" s="218">
        <f t="shared" si="26"/>
        <v>9</v>
      </c>
      <c r="FC25" s="220">
        <f t="shared" si="32"/>
        <v>1</v>
      </c>
      <c r="FD25" s="222">
        <f t="shared" si="33"/>
        <v>0</v>
      </c>
      <c r="FE25" s="247">
        <v>2</v>
      </c>
      <c r="FF25" s="246" t="s">
        <v>122</v>
      </c>
      <c r="FG25" s="216">
        <v>1</v>
      </c>
      <c r="FH25" s="66"/>
      <c r="FI25" s="66"/>
      <c r="FJ25" s="66"/>
      <c r="FK25" s="216">
        <v>1</v>
      </c>
      <c r="FL25" s="66"/>
      <c r="FM25" s="66"/>
      <c r="FN25" s="66"/>
      <c r="FO25" s="91"/>
      <c r="FP25" s="216">
        <v>1</v>
      </c>
      <c r="FQ25" s="66"/>
      <c r="FR25" s="66"/>
      <c r="FS25" s="66"/>
      <c r="FT25" s="66"/>
      <c r="FU25" s="66"/>
      <c r="FV25" s="66"/>
      <c r="FW25" s="66"/>
      <c r="FX25" s="66"/>
      <c r="FY25" s="66"/>
      <c r="FZ25" s="216">
        <v>1</v>
      </c>
      <c r="GA25" s="66"/>
      <c r="GB25" s="66"/>
      <c r="GC25" s="66"/>
      <c r="GD25" s="66"/>
      <c r="GE25" s="66"/>
      <c r="GF25" s="66"/>
      <c r="GG25" s="66"/>
      <c r="GH25" s="66"/>
      <c r="GI25" s="216">
        <v>1</v>
      </c>
      <c r="GJ25" s="66"/>
      <c r="GK25" s="66"/>
      <c r="GL25" s="216">
        <v>1</v>
      </c>
      <c r="GM25" s="66"/>
      <c r="GN25" s="216">
        <v>1</v>
      </c>
      <c r="GO25" s="66"/>
      <c r="GP25" s="66"/>
      <c r="GQ25" s="66"/>
      <c r="GR25" s="66"/>
      <c r="GS25" s="216">
        <v>1</v>
      </c>
      <c r="GT25" s="216">
        <v>1</v>
      </c>
      <c r="GU25" s="66"/>
      <c r="GV25" s="66"/>
      <c r="GW25" s="66"/>
      <c r="GX25" s="66"/>
      <c r="GY25" s="66"/>
      <c r="GZ25" s="93"/>
      <c r="HA25" s="237">
        <f t="shared" si="34"/>
        <v>5</v>
      </c>
      <c r="HB25" s="251"/>
      <c r="HC25" s="250"/>
      <c r="HD25" s="250"/>
      <c r="HE25" s="250"/>
      <c r="HF25" s="250"/>
      <c r="HG25" s="250"/>
      <c r="HH25" s="250"/>
      <c r="HI25" s="250">
        <v>1</v>
      </c>
      <c r="HJ25" s="250"/>
      <c r="HK25" s="250">
        <v>1</v>
      </c>
      <c r="HL25" s="250"/>
      <c r="HM25" s="250"/>
      <c r="HN25" s="250"/>
      <c r="HO25" s="250"/>
      <c r="HP25" s="250"/>
      <c r="HQ25" s="250"/>
      <c r="HR25" s="250"/>
      <c r="HS25" s="250"/>
      <c r="HT25" s="250"/>
      <c r="HU25" s="250"/>
      <c r="HV25" s="250"/>
      <c r="HW25" s="250">
        <v>1</v>
      </c>
      <c r="HX25" s="250"/>
      <c r="HY25" s="250"/>
      <c r="HZ25" s="250"/>
      <c r="IA25" s="250"/>
      <c r="IB25" s="250"/>
      <c r="IC25" s="250"/>
      <c r="ID25" s="250"/>
      <c r="IE25" s="250"/>
      <c r="IF25" s="250"/>
      <c r="IG25" s="250"/>
      <c r="IH25" s="250"/>
      <c r="II25" s="250"/>
      <c r="IJ25" s="250"/>
      <c r="IK25" s="250"/>
      <c r="IL25" s="250"/>
      <c r="IM25" s="250"/>
      <c r="IN25" s="250"/>
      <c r="IO25" s="250">
        <v>1</v>
      </c>
      <c r="IP25" s="250"/>
      <c r="IQ25" s="250">
        <v>1</v>
      </c>
      <c r="IR25" s="181"/>
      <c r="IS25" s="194"/>
      <c r="IT25" s="190"/>
      <c r="IU25" s="190"/>
      <c r="IV25" s="190"/>
    </row>
    <row r="26" spans="1:256" s="193" customFormat="1" ht="12.75">
      <c r="A26" s="177" t="s">
        <v>80</v>
      </c>
      <c r="B26" s="178" t="s">
        <v>130</v>
      </c>
      <c r="C26" s="294">
        <v>26</v>
      </c>
      <c r="D26" s="180">
        <f aca="true" t="shared" si="38" ref="D26:D39">COUNTIF(X26:BO26,"T")</f>
        <v>15</v>
      </c>
      <c r="E26" s="245">
        <f t="shared" si="16"/>
        <v>2</v>
      </c>
      <c r="F26" s="180">
        <f t="shared" si="17"/>
        <v>14</v>
      </c>
      <c r="G26" s="180">
        <f t="shared" si="18"/>
        <v>12</v>
      </c>
      <c r="H26" s="181">
        <f t="shared" si="19"/>
        <v>0</v>
      </c>
      <c r="I26" s="291">
        <f t="shared" si="20"/>
        <v>1169</v>
      </c>
      <c r="J26" s="183">
        <f t="shared" si="21"/>
        <v>44.96153846153846</v>
      </c>
      <c r="K26" s="183">
        <f>ABS(I26*100/I1)</f>
        <v>30.925925925925927</v>
      </c>
      <c r="L26" s="182">
        <f>K1</f>
        <v>42</v>
      </c>
      <c r="M26" s="182">
        <f t="shared" si="37"/>
        <v>27</v>
      </c>
      <c r="N26" s="182">
        <f t="shared" si="27"/>
        <v>0</v>
      </c>
      <c r="O26" s="182">
        <f t="shared" si="28"/>
        <v>0</v>
      </c>
      <c r="P26" s="182">
        <f t="shared" si="29"/>
        <v>0</v>
      </c>
      <c r="Q26" s="182">
        <f t="shared" si="30"/>
        <v>0</v>
      </c>
      <c r="R26" s="184">
        <f t="shared" si="22"/>
        <v>2</v>
      </c>
      <c r="S26" s="181">
        <f t="shared" si="23"/>
        <v>0</v>
      </c>
      <c r="T26" s="181">
        <f t="shared" si="24"/>
        <v>0</v>
      </c>
      <c r="U26" s="181">
        <f t="shared" si="25"/>
        <v>0</v>
      </c>
      <c r="V26" s="185">
        <f t="shared" si="31"/>
        <v>5</v>
      </c>
      <c r="W26" s="90"/>
      <c r="X26" s="186" t="s">
        <v>133</v>
      </c>
      <c r="Y26" s="186" t="s">
        <v>133</v>
      </c>
      <c r="Z26" s="186" t="s">
        <v>134</v>
      </c>
      <c r="AA26" s="186" t="s">
        <v>134</v>
      </c>
      <c r="AB26" s="186" t="s">
        <v>133</v>
      </c>
      <c r="AC26" s="181" t="s">
        <v>133</v>
      </c>
      <c r="AD26" s="181" t="s">
        <v>133</v>
      </c>
      <c r="AE26" s="181" t="s">
        <v>133</v>
      </c>
      <c r="AF26" s="181" t="s">
        <v>133</v>
      </c>
      <c r="AG26" s="181"/>
      <c r="AH26" s="181"/>
      <c r="AI26" s="181"/>
      <c r="AJ26" s="181"/>
      <c r="AK26" s="181"/>
      <c r="AL26" s="181"/>
      <c r="AM26" s="181" t="s">
        <v>134</v>
      </c>
      <c r="AN26" s="181"/>
      <c r="AO26" s="181" t="s">
        <v>134</v>
      </c>
      <c r="AP26" s="181"/>
      <c r="AQ26" s="181" t="s">
        <v>133</v>
      </c>
      <c r="AR26" s="181" t="s">
        <v>134</v>
      </c>
      <c r="AS26" s="181"/>
      <c r="AT26" s="181"/>
      <c r="AU26" s="181"/>
      <c r="AV26" s="181"/>
      <c r="AW26" s="181"/>
      <c r="AX26" s="181"/>
      <c r="AY26" s="181"/>
      <c r="AZ26" s="181" t="s">
        <v>133</v>
      </c>
      <c r="BA26" s="181" t="s">
        <v>134</v>
      </c>
      <c r="BB26" s="181" t="s">
        <v>134</v>
      </c>
      <c r="BC26" s="181" t="s">
        <v>134</v>
      </c>
      <c r="BD26" s="181" t="s">
        <v>134</v>
      </c>
      <c r="BE26" s="181" t="s">
        <v>133</v>
      </c>
      <c r="BF26" s="181" t="s">
        <v>133</v>
      </c>
      <c r="BG26" s="181" t="s">
        <v>133</v>
      </c>
      <c r="BH26" s="181" t="s">
        <v>133</v>
      </c>
      <c r="BI26" s="181" t="s">
        <v>133</v>
      </c>
      <c r="BJ26" s="181" t="s">
        <v>134</v>
      </c>
      <c r="BK26" s="181" t="s">
        <v>134</v>
      </c>
      <c r="BL26" s="181" t="s">
        <v>134</v>
      </c>
      <c r="BM26" s="185" t="s">
        <v>133</v>
      </c>
      <c r="BN26" s="185"/>
      <c r="BO26" s="185"/>
      <c r="BP26" s="90"/>
      <c r="BQ26" s="186">
        <v>60</v>
      </c>
      <c r="BR26" s="186">
        <v>45</v>
      </c>
      <c r="BS26" s="186">
        <v>1</v>
      </c>
      <c r="BT26" s="186">
        <v>58</v>
      </c>
      <c r="BU26" s="216">
        <v>90</v>
      </c>
      <c r="BV26" s="181">
        <v>59</v>
      </c>
      <c r="BW26" s="181">
        <v>60</v>
      </c>
      <c r="BX26" s="181">
        <v>54</v>
      </c>
      <c r="BY26" s="186">
        <v>61</v>
      </c>
      <c r="BZ26" s="181"/>
      <c r="CA26" s="181"/>
      <c r="CB26" s="181"/>
      <c r="CC26" s="181"/>
      <c r="CD26" s="181"/>
      <c r="CE26" s="181"/>
      <c r="CF26" s="181">
        <v>22</v>
      </c>
      <c r="CG26" s="181"/>
      <c r="CH26" s="181">
        <v>1</v>
      </c>
      <c r="CI26" s="181"/>
      <c r="CJ26" s="181">
        <v>56</v>
      </c>
      <c r="CK26" s="181">
        <v>2</v>
      </c>
      <c r="CL26" s="181"/>
      <c r="CM26" s="181"/>
      <c r="CN26" s="181"/>
      <c r="CO26" s="181"/>
      <c r="CP26" s="181"/>
      <c r="CQ26" s="181"/>
      <c r="CR26" s="181"/>
      <c r="CS26" s="181">
        <v>55</v>
      </c>
      <c r="CT26" s="245" t="s">
        <v>134</v>
      </c>
      <c r="CU26" s="181" t="s">
        <v>134</v>
      </c>
      <c r="CV26" s="181">
        <v>7</v>
      </c>
      <c r="CW26" s="181">
        <v>38</v>
      </c>
      <c r="CX26" s="181">
        <v>77</v>
      </c>
      <c r="CY26" s="181">
        <v>63</v>
      </c>
      <c r="CZ26" s="181">
        <v>45</v>
      </c>
      <c r="DA26" s="181">
        <v>90</v>
      </c>
      <c r="DB26" s="181">
        <v>73</v>
      </c>
      <c r="DC26" s="181">
        <v>3</v>
      </c>
      <c r="DD26" s="181">
        <v>15</v>
      </c>
      <c r="DE26" s="181">
        <v>45</v>
      </c>
      <c r="DF26" s="185">
        <v>89</v>
      </c>
      <c r="DG26" s="185"/>
      <c r="DH26" s="185"/>
      <c r="DI26" s="90"/>
      <c r="DJ26" s="186" t="s">
        <v>140</v>
      </c>
      <c r="DK26" s="186" t="s">
        <v>140</v>
      </c>
      <c r="DL26" s="186" t="s">
        <v>141</v>
      </c>
      <c r="DM26" s="186" t="s">
        <v>141</v>
      </c>
      <c r="DN26" s="186" t="s">
        <v>140</v>
      </c>
      <c r="DO26" s="186" t="s">
        <v>140</v>
      </c>
      <c r="DP26" s="181" t="s">
        <v>140</v>
      </c>
      <c r="DQ26" s="181" t="s">
        <v>140</v>
      </c>
      <c r="DR26" s="181" t="s">
        <v>140</v>
      </c>
      <c r="DS26" s="181"/>
      <c r="DT26" s="181"/>
      <c r="DU26" s="181"/>
      <c r="DV26" s="181"/>
      <c r="DW26" s="181"/>
      <c r="DX26" s="181"/>
      <c r="DY26" s="181" t="s">
        <v>141</v>
      </c>
      <c r="DZ26" s="181"/>
      <c r="EA26" s="181" t="s">
        <v>141</v>
      </c>
      <c r="EB26" s="181"/>
      <c r="EC26" s="181" t="s">
        <v>140</v>
      </c>
      <c r="ED26" s="181" t="s">
        <v>141</v>
      </c>
      <c r="EE26" s="181"/>
      <c r="EF26" s="181"/>
      <c r="EG26" s="181"/>
      <c r="EH26" s="181"/>
      <c r="EI26" s="181"/>
      <c r="EJ26" s="181"/>
      <c r="EK26" s="181"/>
      <c r="EL26" s="181" t="s">
        <v>140</v>
      </c>
      <c r="EM26" s="181" t="s">
        <v>141</v>
      </c>
      <c r="EN26" s="181" t="s">
        <v>141</v>
      </c>
      <c r="EO26" s="181" t="s">
        <v>141</v>
      </c>
      <c r="EP26" s="181" t="s">
        <v>141</v>
      </c>
      <c r="EQ26" s="181" t="s">
        <v>140</v>
      </c>
      <c r="ER26" s="181" t="s">
        <v>140</v>
      </c>
      <c r="ES26" s="181" t="s">
        <v>140</v>
      </c>
      <c r="ET26" s="181"/>
      <c r="EU26" s="181" t="s">
        <v>140</v>
      </c>
      <c r="EV26" s="181" t="s">
        <v>141</v>
      </c>
      <c r="EW26" s="181" t="s">
        <v>141</v>
      </c>
      <c r="EX26" s="181" t="s">
        <v>141</v>
      </c>
      <c r="EY26" s="185" t="s">
        <v>140</v>
      </c>
      <c r="EZ26" s="181"/>
      <c r="FA26" s="185"/>
      <c r="FB26" s="218">
        <f t="shared" si="26"/>
        <v>2</v>
      </c>
      <c r="FC26" s="220">
        <f t="shared" si="32"/>
        <v>0</v>
      </c>
      <c r="FD26" s="222">
        <f t="shared" si="33"/>
        <v>0</v>
      </c>
      <c r="FE26" s="91"/>
      <c r="FF26" s="91"/>
      <c r="FG26" s="66"/>
      <c r="FH26" s="66"/>
      <c r="FI26" s="66"/>
      <c r="FJ26" s="91"/>
      <c r="FK26" s="91"/>
      <c r="FL26" s="91"/>
      <c r="FM26" s="91"/>
      <c r="FN26" s="66"/>
      <c r="FO26" s="66"/>
      <c r="FP26" s="91"/>
      <c r="FQ26" s="91"/>
      <c r="FR26" s="91"/>
      <c r="FS26" s="66"/>
      <c r="FT26" s="91"/>
      <c r="FU26" s="91"/>
      <c r="FV26" s="66"/>
      <c r="FW26" s="91"/>
      <c r="FX26" s="176"/>
      <c r="FY26" s="176"/>
      <c r="FZ26" s="66"/>
      <c r="GA26" s="91"/>
      <c r="GB26" s="91"/>
      <c r="GC26" s="66"/>
      <c r="GD26" s="91"/>
      <c r="GE26" s="66"/>
      <c r="GF26" s="91"/>
      <c r="GG26" s="216">
        <v>1</v>
      </c>
      <c r="GH26" s="66"/>
      <c r="GI26" s="91"/>
      <c r="GJ26" s="91"/>
      <c r="GK26" s="66"/>
      <c r="GL26" s="91"/>
      <c r="GM26" s="91"/>
      <c r="GN26" s="91"/>
      <c r="GO26" s="66"/>
      <c r="GP26" s="216">
        <v>1</v>
      </c>
      <c r="GQ26" s="66"/>
      <c r="GR26" s="66"/>
      <c r="GS26" s="70"/>
      <c r="GT26" s="66"/>
      <c r="GU26" s="66"/>
      <c r="GV26" s="66"/>
      <c r="GW26" s="66"/>
      <c r="GX26" s="66"/>
      <c r="GY26" s="123"/>
      <c r="GZ26" s="124"/>
      <c r="HA26" s="237">
        <f t="shared" si="34"/>
        <v>5</v>
      </c>
      <c r="HB26" s="251"/>
      <c r="HC26" s="250"/>
      <c r="HD26" s="250"/>
      <c r="HE26" s="250">
        <v>2</v>
      </c>
      <c r="HF26" s="250"/>
      <c r="HG26" s="250"/>
      <c r="HH26" s="250"/>
      <c r="HI26" s="250"/>
      <c r="HJ26" s="250">
        <v>1</v>
      </c>
      <c r="HK26" s="250"/>
      <c r="HL26" s="250"/>
      <c r="HM26" s="250"/>
      <c r="HN26" s="250"/>
      <c r="HO26" s="250"/>
      <c r="HP26" s="250"/>
      <c r="HQ26" s="250"/>
      <c r="HR26" s="250"/>
      <c r="HS26" s="250"/>
      <c r="HT26" s="250"/>
      <c r="HU26" s="250"/>
      <c r="HV26" s="250"/>
      <c r="HW26" s="250"/>
      <c r="HX26" s="250"/>
      <c r="HY26" s="250"/>
      <c r="HZ26" s="250"/>
      <c r="IA26" s="250"/>
      <c r="IB26" s="250"/>
      <c r="IC26" s="250"/>
      <c r="ID26" s="250"/>
      <c r="IE26" s="250"/>
      <c r="IF26" s="250"/>
      <c r="IG26" s="250"/>
      <c r="IH26" s="250">
        <v>1</v>
      </c>
      <c r="II26" s="250"/>
      <c r="IJ26" s="250"/>
      <c r="IK26" s="250"/>
      <c r="IL26" s="250"/>
      <c r="IM26" s="250"/>
      <c r="IN26" s="250"/>
      <c r="IO26" s="250"/>
      <c r="IP26" s="250"/>
      <c r="IQ26" s="250">
        <v>1</v>
      </c>
      <c r="IR26" s="187"/>
      <c r="IS26" s="188"/>
      <c r="IT26" s="189"/>
      <c r="IU26" s="189"/>
      <c r="IV26" s="189"/>
    </row>
    <row r="27" spans="1:256" s="191" customFormat="1" ht="12.75" hidden="1">
      <c r="A27" s="192"/>
      <c r="B27" s="178" t="s">
        <v>135</v>
      </c>
      <c r="C27" s="294">
        <f>COUNT(BQ27:DH27)</f>
        <v>0</v>
      </c>
      <c r="D27" s="180">
        <f t="shared" si="38"/>
        <v>0</v>
      </c>
      <c r="E27" s="245">
        <f t="shared" si="16"/>
        <v>0</v>
      </c>
      <c r="F27" s="180">
        <f t="shared" si="17"/>
        <v>0</v>
      </c>
      <c r="G27" s="180">
        <f t="shared" si="18"/>
        <v>0</v>
      </c>
      <c r="H27" s="181">
        <f t="shared" si="19"/>
        <v>0</v>
      </c>
      <c r="I27" s="291">
        <f t="shared" si="20"/>
        <v>0</v>
      </c>
      <c r="J27" s="183" t="e">
        <f t="shared" si="21"/>
        <v>#DIV/0!</v>
      </c>
      <c r="K27" s="183">
        <f>ABS(I27*100/I1)</f>
        <v>0</v>
      </c>
      <c r="L27" s="182">
        <f>K1-20</f>
        <v>22</v>
      </c>
      <c r="M27" s="182">
        <f t="shared" si="37"/>
        <v>0</v>
      </c>
      <c r="N27" s="182">
        <f t="shared" si="27"/>
        <v>0</v>
      </c>
      <c r="O27" s="182">
        <f t="shared" si="28"/>
        <v>0</v>
      </c>
      <c r="P27" s="182">
        <f t="shared" si="29"/>
        <v>0</v>
      </c>
      <c r="Q27" s="182">
        <f t="shared" si="30"/>
        <v>0</v>
      </c>
      <c r="R27" s="184">
        <f t="shared" si="22"/>
        <v>0</v>
      </c>
      <c r="S27" s="181">
        <f t="shared" si="23"/>
        <v>0</v>
      </c>
      <c r="T27" s="181">
        <f t="shared" si="24"/>
        <v>0</v>
      </c>
      <c r="U27" s="181">
        <f t="shared" si="25"/>
        <v>0</v>
      </c>
      <c r="V27" s="185">
        <f t="shared" si="31"/>
        <v>0</v>
      </c>
      <c r="W27" s="90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5"/>
      <c r="BN27" s="185"/>
      <c r="BO27" s="185"/>
      <c r="BP27" s="90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5"/>
      <c r="DG27" s="185"/>
      <c r="DH27" s="185"/>
      <c r="DI27" s="90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5"/>
      <c r="EZ27" s="181"/>
      <c r="FA27" s="185"/>
      <c r="FB27" s="218">
        <f t="shared" si="26"/>
        <v>0</v>
      </c>
      <c r="FC27" s="220">
        <f t="shared" si="32"/>
        <v>0</v>
      </c>
      <c r="FD27" s="222">
        <f t="shared" si="33"/>
        <v>0</v>
      </c>
      <c r="FE27" s="91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91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91"/>
      <c r="GD27" s="66"/>
      <c r="GE27" s="91"/>
      <c r="GF27" s="66"/>
      <c r="GG27" s="66"/>
      <c r="GH27" s="66"/>
      <c r="GI27" s="66"/>
      <c r="GJ27" s="66"/>
      <c r="GK27" s="66"/>
      <c r="GL27" s="66"/>
      <c r="GM27" s="66"/>
      <c r="GN27" s="91"/>
      <c r="GO27" s="66"/>
      <c r="GP27" s="70"/>
      <c r="GQ27" s="66"/>
      <c r="GR27" s="66"/>
      <c r="GS27" s="70"/>
      <c r="GT27" s="66"/>
      <c r="GU27" s="66"/>
      <c r="GV27" s="66"/>
      <c r="GW27" s="66"/>
      <c r="GX27" s="66"/>
      <c r="GY27" s="66"/>
      <c r="GZ27" s="93"/>
      <c r="HA27" s="237">
        <f t="shared" si="34"/>
        <v>0</v>
      </c>
      <c r="HB27" s="251"/>
      <c r="HC27" s="250"/>
      <c r="HD27" s="250"/>
      <c r="HE27" s="250"/>
      <c r="HF27" s="250"/>
      <c r="HG27" s="250"/>
      <c r="HH27" s="250"/>
      <c r="HI27" s="250"/>
      <c r="HJ27" s="250"/>
      <c r="HK27" s="250"/>
      <c r="HL27" s="250"/>
      <c r="HM27" s="250"/>
      <c r="HN27" s="250"/>
      <c r="HO27" s="250"/>
      <c r="HP27" s="250"/>
      <c r="HQ27" s="250"/>
      <c r="HR27" s="250"/>
      <c r="HS27" s="250"/>
      <c r="HT27" s="250"/>
      <c r="HU27" s="250"/>
      <c r="HV27" s="250"/>
      <c r="HW27" s="250"/>
      <c r="HX27" s="250"/>
      <c r="HY27" s="250"/>
      <c r="HZ27" s="250"/>
      <c r="IA27" s="250"/>
      <c r="IB27" s="250"/>
      <c r="IC27" s="250"/>
      <c r="ID27" s="250"/>
      <c r="IE27" s="250"/>
      <c r="IF27" s="250"/>
      <c r="IG27" s="250"/>
      <c r="IH27" s="250"/>
      <c r="II27" s="250"/>
      <c r="IJ27" s="250"/>
      <c r="IK27" s="250"/>
      <c r="IL27" s="250"/>
      <c r="IM27" s="250"/>
      <c r="IN27" s="250"/>
      <c r="IO27" s="250"/>
      <c r="IP27" s="250"/>
      <c r="IQ27" s="250"/>
      <c r="IR27" s="181"/>
      <c r="IS27" s="194"/>
      <c r="IT27" s="190"/>
      <c r="IU27" s="190"/>
      <c r="IV27" s="190"/>
    </row>
    <row r="28" spans="1:256" s="193" customFormat="1" ht="13.5" customHeight="1" hidden="1">
      <c r="A28" s="177"/>
      <c r="B28" s="178"/>
      <c r="C28" s="294">
        <f>COUNT(BQ28:DH28)</f>
        <v>0</v>
      </c>
      <c r="D28" s="180">
        <f t="shared" si="38"/>
        <v>0</v>
      </c>
      <c r="E28" s="245">
        <f t="shared" si="16"/>
        <v>0</v>
      </c>
      <c r="F28" s="180">
        <f t="shared" si="17"/>
        <v>0</v>
      </c>
      <c r="G28" s="180">
        <f t="shared" si="18"/>
        <v>0</v>
      </c>
      <c r="H28" s="181">
        <f t="shared" si="19"/>
        <v>0</v>
      </c>
      <c r="I28" s="291">
        <f t="shared" si="20"/>
        <v>0</v>
      </c>
      <c r="J28" s="183" t="e">
        <f t="shared" si="21"/>
        <v>#DIV/0!</v>
      </c>
      <c r="K28" s="183">
        <f>ABS(I28*100/I1)</f>
        <v>0</v>
      </c>
      <c r="L28" s="182">
        <f>K1</f>
        <v>42</v>
      </c>
      <c r="M28" s="182">
        <f t="shared" si="37"/>
        <v>0</v>
      </c>
      <c r="N28" s="182">
        <f t="shared" si="27"/>
        <v>0</v>
      </c>
      <c r="O28" s="182">
        <f t="shared" si="28"/>
        <v>0</v>
      </c>
      <c r="P28" s="182">
        <f t="shared" si="29"/>
        <v>0</v>
      </c>
      <c r="Q28" s="182">
        <f t="shared" si="30"/>
        <v>0</v>
      </c>
      <c r="R28" s="184">
        <f t="shared" si="22"/>
        <v>0</v>
      </c>
      <c r="S28" s="181">
        <f t="shared" si="23"/>
        <v>0</v>
      </c>
      <c r="T28" s="181">
        <f t="shared" si="24"/>
        <v>0</v>
      </c>
      <c r="U28" s="181">
        <f t="shared" si="25"/>
        <v>0</v>
      </c>
      <c r="V28" s="185">
        <f t="shared" si="31"/>
        <v>0</v>
      </c>
      <c r="W28" s="90"/>
      <c r="X28" s="186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6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5"/>
      <c r="BN28" s="185"/>
      <c r="BO28" s="185"/>
      <c r="BP28" s="90"/>
      <c r="BQ28" s="186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6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5"/>
      <c r="DG28" s="185"/>
      <c r="DH28" s="185"/>
      <c r="DI28" s="90"/>
      <c r="DJ28" s="186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6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5"/>
      <c r="EZ28" s="181"/>
      <c r="FA28" s="185"/>
      <c r="FB28" s="218">
        <f t="shared" si="26"/>
        <v>0</v>
      </c>
      <c r="FC28" s="220">
        <f t="shared" si="32"/>
        <v>0</v>
      </c>
      <c r="FD28" s="222">
        <f t="shared" si="33"/>
        <v>0</v>
      </c>
      <c r="FE28" s="91"/>
      <c r="FF28" s="66"/>
      <c r="FG28" s="72"/>
      <c r="FH28" s="66"/>
      <c r="FI28" s="91"/>
      <c r="FJ28" s="91"/>
      <c r="FK28" s="66"/>
      <c r="FL28" s="91"/>
      <c r="FM28" s="91"/>
      <c r="FN28" s="91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70"/>
      <c r="GQ28" s="66"/>
      <c r="GR28" s="66"/>
      <c r="GS28" s="70"/>
      <c r="GT28" s="66"/>
      <c r="GU28" s="66"/>
      <c r="GV28" s="66"/>
      <c r="GW28" s="66"/>
      <c r="GX28" s="66"/>
      <c r="GY28" s="123"/>
      <c r="GZ28" s="124"/>
      <c r="HA28" s="237">
        <f t="shared" si="34"/>
        <v>0</v>
      </c>
      <c r="HB28" s="251"/>
      <c r="HC28" s="250"/>
      <c r="HD28" s="250"/>
      <c r="HE28" s="250"/>
      <c r="HF28" s="250"/>
      <c r="HG28" s="250"/>
      <c r="HH28" s="250"/>
      <c r="HI28" s="250"/>
      <c r="HJ28" s="250"/>
      <c r="HK28" s="250"/>
      <c r="HL28" s="250"/>
      <c r="HM28" s="250"/>
      <c r="HN28" s="250"/>
      <c r="HO28" s="250"/>
      <c r="HP28" s="250"/>
      <c r="HQ28" s="250"/>
      <c r="HR28" s="250"/>
      <c r="HS28" s="250"/>
      <c r="HT28" s="250"/>
      <c r="HU28" s="250"/>
      <c r="HV28" s="250"/>
      <c r="HW28" s="250"/>
      <c r="HX28" s="250"/>
      <c r="HY28" s="250"/>
      <c r="HZ28" s="250"/>
      <c r="IA28" s="250"/>
      <c r="IB28" s="250"/>
      <c r="IC28" s="250"/>
      <c r="ID28" s="250"/>
      <c r="IE28" s="250"/>
      <c r="IF28" s="250"/>
      <c r="IG28" s="250"/>
      <c r="IH28" s="250"/>
      <c r="II28" s="250"/>
      <c r="IJ28" s="250"/>
      <c r="IK28" s="250"/>
      <c r="IL28" s="250"/>
      <c r="IM28" s="250"/>
      <c r="IN28" s="250"/>
      <c r="IO28" s="250"/>
      <c r="IP28" s="250"/>
      <c r="IQ28" s="250"/>
      <c r="IR28" s="187"/>
      <c r="IS28" s="188"/>
      <c r="IT28" s="189"/>
      <c r="IU28" s="189"/>
      <c r="IV28" s="189"/>
    </row>
    <row r="29" spans="1:256" ht="12.75">
      <c r="A29" s="115" t="s">
        <v>105</v>
      </c>
      <c r="B29" s="71" t="s">
        <v>131</v>
      </c>
      <c r="C29" s="294">
        <v>28</v>
      </c>
      <c r="D29" s="16">
        <f t="shared" si="38"/>
        <v>7</v>
      </c>
      <c r="E29" s="245">
        <f t="shared" si="16"/>
        <v>4</v>
      </c>
      <c r="F29" s="16">
        <f t="shared" si="17"/>
        <v>6</v>
      </c>
      <c r="G29" s="16">
        <f t="shared" si="18"/>
        <v>21</v>
      </c>
      <c r="H29" s="66">
        <f t="shared" si="19"/>
        <v>0</v>
      </c>
      <c r="I29" s="291">
        <f t="shared" si="20"/>
        <v>949</v>
      </c>
      <c r="J29" s="68">
        <f t="shared" si="21"/>
        <v>33.892857142857146</v>
      </c>
      <c r="K29" s="68">
        <f>ABS(I29*100/I1)</f>
        <v>25.105820105820104</v>
      </c>
      <c r="L29" s="67">
        <f>K1</f>
        <v>42</v>
      </c>
      <c r="M29" s="67">
        <f t="shared" si="37"/>
        <v>28</v>
      </c>
      <c r="N29" s="67">
        <f>SUM(O29:Q29)</f>
        <v>0</v>
      </c>
      <c r="O29" s="67">
        <f t="shared" si="28"/>
        <v>0</v>
      </c>
      <c r="P29" s="67">
        <f t="shared" si="29"/>
        <v>0</v>
      </c>
      <c r="Q29" s="67">
        <f t="shared" si="30"/>
        <v>0</v>
      </c>
      <c r="R29" s="69">
        <f t="shared" si="22"/>
        <v>3</v>
      </c>
      <c r="S29" s="66">
        <f t="shared" si="23"/>
        <v>0</v>
      </c>
      <c r="T29" s="66">
        <f t="shared" si="24"/>
        <v>0</v>
      </c>
      <c r="U29" s="66">
        <f t="shared" si="25"/>
        <v>0</v>
      </c>
      <c r="V29" s="70">
        <f t="shared" si="31"/>
        <v>3</v>
      </c>
      <c r="W29" s="90"/>
      <c r="X29" s="91"/>
      <c r="Y29" s="91" t="s">
        <v>134</v>
      </c>
      <c r="Z29" s="91"/>
      <c r="AA29" s="91"/>
      <c r="AB29" s="91" t="s">
        <v>134</v>
      </c>
      <c r="AC29" s="66" t="s">
        <v>134</v>
      </c>
      <c r="AD29" s="66" t="s">
        <v>134</v>
      </c>
      <c r="AE29" s="66" t="s">
        <v>134</v>
      </c>
      <c r="AF29" s="66" t="s">
        <v>134</v>
      </c>
      <c r="AG29" s="66" t="s">
        <v>134</v>
      </c>
      <c r="AH29" s="66" t="s">
        <v>134</v>
      </c>
      <c r="AI29" s="66"/>
      <c r="AJ29" s="66" t="s">
        <v>134</v>
      </c>
      <c r="AK29" s="66" t="s">
        <v>133</v>
      </c>
      <c r="AL29" s="66" t="s">
        <v>134</v>
      </c>
      <c r="AM29" s="66"/>
      <c r="AN29" s="66"/>
      <c r="AO29" s="66"/>
      <c r="AP29" s="66"/>
      <c r="AQ29" s="66"/>
      <c r="AR29" s="66"/>
      <c r="AS29" s="66"/>
      <c r="AT29" s="66" t="s">
        <v>134</v>
      </c>
      <c r="AU29" s="66" t="s">
        <v>134</v>
      </c>
      <c r="AV29" s="66" t="s">
        <v>134</v>
      </c>
      <c r="AW29" s="66" t="s">
        <v>134</v>
      </c>
      <c r="AX29" s="66" t="s">
        <v>134</v>
      </c>
      <c r="AY29" s="66"/>
      <c r="AZ29" s="66" t="s">
        <v>134</v>
      </c>
      <c r="BA29" s="66" t="s">
        <v>134</v>
      </c>
      <c r="BB29" s="66" t="s">
        <v>133</v>
      </c>
      <c r="BC29" s="66" t="s">
        <v>133</v>
      </c>
      <c r="BD29" s="66" t="s">
        <v>133</v>
      </c>
      <c r="BE29" s="66" t="s">
        <v>133</v>
      </c>
      <c r="BF29" s="66" t="s">
        <v>134</v>
      </c>
      <c r="BG29" s="66"/>
      <c r="BH29" s="66" t="s">
        <v>133</v>
      </c>
      <c r="BI29" s="66" t="s">
        <v>133</v>
      </c>
      <c r="BJ29" s="66"/>
      <c r="BK29" s="66" t="s">
        <v>134</v>
      </c>
      <c r="BL29" s="66" t="s">
        <v>134</v>
      </c>
      <c r="BM29" s="66" t="s">
        <v>134</v>
      </c>
      <c r="BN29" s="66"/>
      <c r="BO29" s="66"/>
      <c r="BP29" s="90"/>
      <c r="BQ29" s="91"/>
      <c r="BR29" s="91">
        <v>29</v>
      </c>
      <c r="BS29" s="91"/>
      <c r="BT29" s="91"/>
      <c r="BU29" s="91" t="s">
        <v>134</v>
      </c>
      <c r="BV29" s="66">
        <v>18</v>
      </c>
      <c r="BW29" s="66">
        <v>30</v>
      </c>
      <c r="BX29" s="66">
        <v>36</v>
      </c>
      <c r="BY29" s="66">
        <v>29</v>
      </c>
      <c r="BZ29" s="66">
        <v>17</v>
      </c>
      <c r="CA29" s="66">
        <v>1</v>
      </c>
      <c r="CB29" s="66"/>
      <c r="CC29" s="66">
        <v>55</v>
      </c>
      <c r="CD29" s="66">
        <v>89</v>
      </c>
      <c r="CE29" s="66">
        <v>6</v>
      </c>
      <c r="CF29" s="66"/>
      <c r="CG29" s="66"/>
      <c r="CH29" s="66"/>
      <c r="CI29" s="66"/>
      <c r="CJ29" s="66"/>
      <c r="CK29" s="66"/>
      <c r="CL29" s="66"/>
      <c r="CM29" s="66">
        <v>6</v>
      </c>
      <c r="CN29" s="66">
        <v>15</v>
      </c>
      <c r="CO29" s="66">
        <v>17</v>
      </c>
      <c r="CP29" s="66">
        <v>9</v>
      </c>
      <c r="CQ29" s="66">
        <v>5</v>
      </c>
      <c r="CR29" s="66"/>
      <c r="CS29" s="66">
        <v>35</v>
      </c>
      <c r="CT29" s="66">
        <v>32</v>
      </c>
      <c r="CU29" s="245">
        <v>90</v>
      </c>
      <c r="CV29" s="66">
        <v>56</v>
      </c>
      <c r="CW29" s="66">
        <v>90</v>
      </c>
      <c r="CX29" s="66">
        <v>45</v>
      </c>
      <c r="CY29" s="66">
        <v>27</v>
      </c>
      <c r="CZ29" s="66"/>
      <c r="DA29" s="66">
        <v>90</v>
      </c>
      <c r="DB29" s="66">
        <v>90</v>
      </c>
      <c r="DC29" s="66"/>
      <c r="DD29" s="66">
        <v>6</v>
      </c>
      <c r="DE29" s="66">
        <v>13</v>
      </c>
      <c r="DF29" s="66">
        <v>13</v>
      </c>
      <c r="DG29" s="66"/>
      <c r="DH29" s="66"/>
      <c r="DI29" s="90"/>
      <c r="DJ29" s="91"/>
      <c r="DK29" s="91" t="s">
        <v>141</v>
      </c>
      <c r="DL29" s="91" t="s">
        <v>140</v>
      </c>
      <c r="DM29" s="91"/>
      <c r="DN29" s="91" t="s">
        <v>141</v>
      </c>
      <c r="DO29" s="298" t="s">
        <v>141</v>
      </c>
      <c r="DP29" s="298" t="s">
        <v>141</v>
      </c>
      <c r="DQ29" s="298" t="s">
        <v>141</v>
      </c>
      <c r="DR29" s="298" t="s">
        <v>141</v>
      </c>
      <c r="DS29" s="298" t="s">
        <v>141</v>
      </c>
      <c r="DT29" s="298" t="s">
        <v>141</v>
      </c>
      <c r="DU29" s="298" t="s">
        <v>140</v>
      </c>
      <c r="DV29" s="298" t="s">
        <v>141</v>
      </c>
      <c r="DW29" s="298" t="s">
        <v>140</v>
      </c>
      <c r="DX29" s="298" t="s">
        <v>141</v>
      </c>
      <c r="DY29" s="298"/>
      <c r="DZ29" s="298"/>
      <c r="EA29" s="298"/>
      <c r="EB29" s="298"/>
      <c r="EC29" s="298"/>
      <c r="ED29" s="298"/>
      <c r="EE29" s="298"/>
      <c r="EF29" s="298" t="s">
        <v>141</v>
      </c>
      <c r="EG29" s="298" t="s">
        <v>141</v>
      </c>
      <c r="EH29" s="298" t="s">
        <v>141</v>
      </c>
      <c r="EI29" s="298" t="s">
        <v>141</v>
      </c>
      <c r="EJ29" s="66" t="s">
        <v>141</v>
      </c>
      <c r="EK29" s="66"/>
      <c r="EL29" s="298" t="s">
        <v>141</v>
      </c>
      <c r="EM29" s="298" t="s">
        <v>141</v>
      </c>
      <c r="EN29" s="298" t="s">
        <v>140</v>
      </c>
      <c r="EO29" s="298" t="s">
        <v>140</v>
      </c>
      <c r="EP29" s="298"/>
      <c r="EQ29" s="298" t="s">
        <v>140</v>
      </c>
      <c r="ER29" s="298" t="s">
        <v>141</v>
      </c>
      <c r="ES29" s="298"/>
      <c r="ET29" s="66"/>
      <c r="EU29" s="66"/>
      <c r="EV29" s="66"/>
      <c r="EW29" s="66" t="s">
        <v>141</v>
      </c>
      <c r="EX29" s="66" t="s">
        <v>141</v>
      </c>
      <c r="EY29" s="66" t="s">
        <v>141</v>
      </c>
      <c r="EZ29" s="66"/>
      <c r="FA29" s="70"/>
      <c r="FB29" s="135">
        <f t="shared" si="26"/>
        <v>3</v>
      </c>
      <c r="FC29" s="133">
        <f t="shared" si="32"/>
        <v>0</v>
      </c>
      <c r="FD29" s="174">
        <f t="shared" si="33"/>
        <v>0</v>
      </c>
      <c r="FE29" s="91"/>
      <c r="FF29" s="66"/>
      <c r="FG29" s="91"/>
      <c r="FH29" s="66"/>
      <c r="FI29" s="66"/>
      <c r="FJ29" s="66"/>
      <c r="FK29" s="216">
        <v>1</v>
      </c>
      <c r="FL29" s="66"/>
      <c r="FM29" s="216">
        <v>1</v>
      </c>
      <c r="FN29" s="66"/>
      <c r="FO29" s="66"/>
      <c r="FP29" s="66"/>
      <c r="FQ29" s="66"/>
      <c r="FR29" s="216">
        <v>1</v>
      </c>
      <c r="FS29" s="66"/>
      <c r="FT29" s="66"/>
      <c r="FU29" s="66"/>
      <c r="FV29" s="66"/>
      <c r="FW29" s="66"/>
      <c r="FX29" s="91"/>
      <c r="FY29" s="66"/>
      <c r="FZ29" s="176"/>
      <c r="GA29" s="176"/>
      <c r="GB29" s="91"/>
      <c r="GC29" s="66"/>
      <c r="GD29" s="91"/>
      <c r="GE29" s="66"/>
      <c r="GF29" s="66"/>
      <c r="GG29" s="91"/>
      <c r="GH29" s="66"/>
      <c r="GI29" s="66"/>
      <c r="GJ29" s="91"/>
      <c r="GK29" s="66"/>
      <c r="GL29" s="66"/>
      <c r="GM29" s="66"/>
      <c r="GN29" s="91"/>
      <c r="GO29" s="66"/>
      <c r="GP29" s="70"/>
      <c r="GQ29" s="66"/>
      <c r="GR29" s="66"/>
      <c r="GS29" s="70"/>
      <c r="GT29" s="66"/>
      <c r="GU29" s="66"/>
      <c r="GV29" s="66"/>
      <c r="GW29" s="66"/>
      <c r="GX29" s="66"/>
      <c r="GY29" s="123"/>
      <c r="GZ29" s="124"/>
      <c r="HA29" s="237">
        <f t="shared" si="34"/>
        <v>3</v>
      </c>
      <c r="HB29" s="252"/>
      <c r="HC29" s="253"/>
      <c r="HD29" s="253"/>
      <c r="HE29" s="253"/>
      <c r="HF29" s="253"/>
      <c r="HG29" s="253"/>
      <c r="HH29" s="253"/>
      <c r="HI29" s="253"/>
      <c r="HJ29" s="253"/>
      <c r="HK29" s="253"/>
      <c r="HL29" s="253"/>
      <c r="HM29" s="253"/>
      <c r="HN29" s="253">
        <v>2</v>
      </c>
      <c r="HO29" s="253"/>
      <c r="HP29" s="253"/>
      <c r="HQ29" s="253"/>
      <c r="HR29" s="253"/>
      <c r="HS29" s="253"/>
      <c r="HT29" s="253"/>
      <c r="HU29" s="253"/>
      <c r="HV29" s="253"/>
      <c r="HW29" s="253"/>
      <c r="HX29" s="253"/>
      <c r="HY29" s="253"/>
      <c r="HZ29" s="253"/>
      <c r="IA29" s="253"/>
      <c r="IB29" s="253"/>
      <c r="IC29" s="253"/>
      <c r="ID29" s="253"/>
      <c r="IE29" s="253"/>
      <c r="IF29" s="253">
        <v>1</v>
      </c>
      <c r="IG29" s="253"/>
      <c r="IH29" s="253"/>
      <c r="II29" s="253"/>
      <c r="IJ29" s="253"/>
      <c r="IK29" s="253"/>
      <c r="IL29" s="253"/>
      <c r="IM29" s="253"/>
      <c r="IN29" s="253"/>
      <c r="IO29" s="253"/>
      <c r="IP29" s="253"/>
      <c r="IQ29" s="253"/>
      <c r="IR29" s="123"/>
      <c r="IS29" s="124"/>
      <c r="IT29" s="139"/>
      <c r="IU29" s="139"/>
      <c r="IV29" s="139"/>
    </row>
    <row r="30" spans="1:256" s="2" customFormat="1" ht="12.75" hidden="1">
      <c r="A30" s="115"/>
      <c r="B30" s="71"/>
      <c r="C30" s="294"/>
      <c r="D30" s="16"/>
      <c r="E30" s="66"/>
      <c r="F30" s="16"/>
      <c r="G30" s="16"/>
      <c r="H30" s="66"/>
      <c r="I30" s="291"/>
      <c r="J30" s="68"/>
      <c r="K30" s="68"/>
      <c r="L30" s="67"/>
      <c r="M30" s="67"/>
      <c r="N30" s="67"/>
      <c r="O30" s="67"/>
      <c r="P30" s="67"/>
      <c r="Q30" s="67"/>
      <c r="R30" s="69"/>
      <c r="S30" s="66"/>
      <c r="T30" s="66"/>
      <c r="U30" s="66"/>
      <c r="V30" s="70"/>
      <c r="W30" s="90"/>
      <c r="X30" s="91"/>
      <c r="Y30" s="91"/>
      <c r="Z30" s="91"/>
      <c r="AA30" s="91"/>
      <c r="AB30" s="91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90"/>
      <c r="BQ30" s="91"/>
      <c r="BR30" s="91"/>
      <c r="BS30" s="91"/>
      <c r="BT30" s="91"/>
      <c r="BU30" s="91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90"/>
      <c r="DJ30" s="91"/>
      <c r="DK30" s="91"/>
      <c r="DL30" s="91"/>
      <c r="DM30" s="91"/>
      <c r="DN30" s="91"/>
      <c r="DO30" s="298"/>
      <c r="DP30" s="298"/>
      <c r="DQ30" s="298"/>
      <c r="DR30" s="298"/>
      <c r="DS30" s="298"/>
      <c r="DT30" s="298"/>
      <c r="DU30" s="298"/>
      <c r="DV30" s="298"/>
      <c r="DW30" s="298"/>
      <c r="DX30" s="298"/>
      <c r="DY30" s="298"/>
      <c r="DZ30" s="298"/>
      <c r="EA30" s="298"/>
      <c r="EB30" s="298"/>
      <c r="EC30" s="298"/>
      <c r="ED30" s="298"/>
      <c r="EE30" s="298"/>
      <c r="EF30" s="298"/>
      <c r="EG30" s="298"/>
      <c r="EH30" s="298"/>
      <c r="EI30" s="298"/>
      <c r="EJ30" s="66"/>
      <c r="EK30" s="66"/>
      <c r="EL30" s="298"/>
      <c r="EM30" s="298"/>
      <c r="EN30" s="298"/>
      <c r="EO30" s="298"/>
      <c r="EP30" s="298"/>
      <c r="EQ30" s="298"/>
      <c r="ER30" s="298"/>
      <c r="ES30" s="298"/>
      <c r="ET30" s="66"/>
      <c r="EU30" s="66"/>
      <c r="EV30" s="66"/>
      <c r="EW30" s="66"/>
      <c r="EX30" s="66"/>
      <c r="EY30" s="66"/>
      <c r="EZ30" s="66"/>
      <c r="FA30" s="70"/>
      <c r="FB30" s="135"/>
      <c r="FC30" s="133"/>
      <c r="FD30" s="174"/>
      <c r="FE30" s="134"/>
      <c r="FF30" s="66"/>
      <c r="FG30" s="66"/>
      <c r="FH30" s="66"/>
      <c r="FI30" s="66"/>
      <c r="FJ30" s="66"/>
      <c r="FK30" s="66"/>
      <c r="FL30" s="66"/>
      <c r="FM30" s="66"/>
      <c r="FN30" s="66"/>
      <c r="FO30" s="91"/>
      <c r="FP30" s="66"/>
      <c r="FQ30" s="66"/>
      <c r="FR30" s="66"/>
      <c r="FS30" s="66"/>
      <c r="FT30" s="91"/>
      <c r="FU30" s="66"/>
      <c r="FV30" s="66"/>
      <c r="FW30" s="66"/>
      <c r="FX30" s="66"/>
      <c r="FY30" s="66"/>
      <c r="FZ30" s="66"/>
      <c r="GA30" s="66"/>
      <c r="GB30" s="66"/>
      <c r="GC30" s="70"/>
      <c r="GD30" s="66"/>
      <c r="GE30" s="66"/>
      <c r="GF30" s="66"/>
      <c r="GG30" s="66"/>
      <c r="GH30" s="66"/>
      <c r="GI30" s="70"/>
      <c r="GJ30" s="66"/>
      <c r="GK30" s="66"/>
      <c r="GL30" s="66"/>
      <c r="GM30" s="66"/>
      <c r="GN30" s="66"/>
      <c r="GO30" s="66"/>
      <c r="GP30" s="70"/>
      <c r="GQ30" s="66"/>
      <c r="GR30" s="66"/>
      <c r="GS30" s="70"/>
      <c r="GT30" s="66"/>
      <c r="GU30" s="66"/>
      <c r="GV30" s="66"/>
      <c r="GW30" s="66"/>
      <c r="GX30" s="66"/>
      <c r="GY30" s="66"/>
      <c r="GZ30" s="93"/>
      <c r="HA30" s="237"/>
      <c r="HB30" s="252"/>
      <c r="HC30" s="253"/>
      <c r="HD30" s="253"/>
      <c r="HE30" s="253"/>
      <c r="HF30" s="253"/>
      <c r="HG30" s="253"/>
      <c r="HH30" s="253"/>
      <c r="HI30" s="253"/>
      <c r="HJ30" s="253"/>
      <c r="HK30" s="253"/>
      <c r="HL30" s="253"/>
      <c r="HM30" s="253"/>
      <c r="HN30" s="253"/>
      <c r="HO30" s="253"/>
      <c r="HP30" s="253"/>
      <c r="HQ30" s="253"/>
      <c r="HR30" s="253"/>
      <c r="HS30" s="253"/>
      <c r="HT30" s="253"/>
      <c r="HU30" s="253"/>
      <c r="HV30" s="253"/>
      <c r="HW30" s="253"/>
      <c r="HX30" s="253"/>
      <c r="HY30" s="253"/>
      <c r="HZ30" s="253"/>
      <c r="IA30" s="253"/>
      <c r="IB30" s="253"/>
      <c r="IC30" s="253"/>
      <c r="ID30" s="253"/>
      <c r="IE30" s="253"/>
      <c r="IF30" s="253"/>
      <c r="IG30" s="253"/>
      <c r="IH30" s="253"/>
      <c r="II30" s="253"/>
      <c r="IJ30" s="253"/>
      <c r="IK30" s="253"/>
      <c r="IL30" s="253"/>
      <c r="IM30" s="253"/>
      <c r="IN30" s="253"/>
      <c r="IO30" s="253"/>
      <c r="IP30" s="253"/>
      <c r="IQ30" s="253"/>
      <c r="IR30" s="66"/>
      <c r="IS30" s="93"/>
      <c r="IT30" s="10"/>
      <c r="IU30" s="10"/>
      <c r="IV30" s="10"/>
    </row>
    <row r="31" spans="1:256" ht="12.75">
      <c r="A31" s="115" t="s">
        <v>82</v>
      </c>
      <c r="B31" s="71" t="s">
        <v>131</v>
      </c>
      <c r="C31" s="294">
        <v>36</v>
      </c>
      <c r="D31" s="16">
        <f t="shared" si="38"/>
        <v>35</v>
      </c>
      <c r="E31" s="245">
        <f t="shared" si="16"/>
        <v>23</v>
      </c>
      <c r="F31" s="16">
        <f t="shared" si="17"/>
        <v>12</v>
      </c>
      <c r="G31" s="16">
        <f t="shared" si="18"/>
        <v>1</v>
      </c>
      <c r="H31" s="66">
        <f t="shared" si="19"/>
        <v>0</v>
      </c>
      <c r="I31" s="291">
        <f t="shared" si="20"/>
        <v>3086</v>
      </c>
      <c r="J31" s="68">
        <f t="shared" si="21"/>
        <v>85.72222222222223</v>
      </c>
      <c r="K31" s="68">
        <f>ABS(I31*100/I1)</f>
        <v>81.64021164021165</v>
      </c>
      <c r="L31" s="67">
        <f>K1</f>
        <v>42</v>
      </c>
      <c r="M31" s="67">
        <f t="shared" si="37"/>
        <v>36</v>
      </c>
      <c r="N31" s="67">
        <f t="shared" si="27"/>
        <v>0</v>
      </c>
      <c r="O31" s="67">
        <f t="shared" si="28"/>
        <v>0</v>
      </c>
      <c r="P31" s="67">
        <f t="shared" si="29"/>
        <v>0</v>
      </c>
      <c r="Q31" s="67">
        <f t="shared" si="30"/>
        <v>0</v>
      </c>
      <c r="R31" s="69">
        <f t="shared" si="22"/>
        <v>8</v>
      </c>
      <c r="S31" s="66">
        <f t="shared" si="23"/>
        <v>1</v>
      </c>
      <c r="T31" s="66">
        <f t="shared" si="24"/>
        <v>0</v>
      </c>
      <c r="U31" s="66">
        <f t="shared" si="25"/>
        <v>1</v>
      </c>
      <c r="V31" s="70">
        <f t="shared" si="31"/>
        <v>19</v>
      </c>
      <c r="W31" s="90"/>
      <c r="X31" s="91" t="s">
        <v>133</v>
      </c>
      <c r="Y31" s="91" t="s">
        <v>133</v>
      </c>
      <c r="Z31" s="91" t="s">
        <v>133</v>
      </c>
      <c r="AA31" s="91" t="s">
        <v>133</v>
      </c>
      <c r="AB31" s="91" t="s">
        <v>133</v>
      </c>
      <c r="AC31" s="66" t="s">
        <v>133</v>
      </c>
      <c r="AD31" s="66"/>
      <c r="AE31" s="66" t="s">
        <v>133</v>
      </c>
      <c r="AF31" s="66" t="s">
        <v>133</v>
      </c>
      <c r="AG31" s="66" t="s">
        <v>133</v>
      </c>
      <c r="AH31" s="66" t="s">
        <v>133</v>
      </c>
      <c r="AI31" s="66" t="s">
        <v>133</v>
      </c>
      <c r="AJ31" s="66" t="s">
        <v>133</v>
      </c>
      <c r="AK31" s="66" t="s">
        <v>133</v>
      </c>
      <c r="AL31" s="66" t="s">
        <v>133</v>
      </c>
      <c r="AM31" s="66" t="s">
        <v>133</v>
      </c>
      <c r="AN31" s="66" t="s">
        <v>133</v>
      </c>
      <c r="AO31" s="91"/>
      <c r="AP31" s="91" t="s">
        <v>133</v>
      </c>
      <c r="AQ31" s="91" t="s">
        <v>134</v>
      </c>
      <c r="AR31" s="91" t="s">
        <v>133</v>
      </c>
      <c r="AS31" s="66" t="s">
        <v>133</v>
      </c>
      <c r="AT31" s="66"/>
      <c r="AU31" s="66" t="s">
        <v>133</v>
      </c>
      <c r="AV31" s="66" t="s">
        <v>133</v>
      </c>
      <c r="AW31" s="66" t="s">
        <v>133</v>
      </c>
      <c r="AX31" s="66" t="s">
        <v>133</v>
      </c>
      <c r="AY31" s="66" t="s">
        <v>133</v>
      </c>
      <c r="AZ31" s="66" t="s">
        <v>133</v>
      </c>
      <c r="BA31" s="66" t="s">
        <v>133</v>
      </c>
      <c r="BB31" s="66" t="s">
        <v>133</v>
      </c>
      <c r="BC31" s="66"/>
      <c r="BD31" s="66" t="s">
        <v>133</v>
      </c>
      <c r="BE31" s="66" t="s">
        <v>133</v>
      </c>
      <c r="BF31" s="66" t="s">
        <v>133</v>
      </c>
      <c r="BG31" s="66" t="s">
        <v>133</v>
      </c>
      <c r="BH31" s="66"/>
      <c r="BI31" s="66"/>
      <c r="BJ31" s="66" t="s">
        <v>133</v>
      </c>
      <c r="BK31" s="91" t="s">
        <v>133</v>
      </c>
      <c r="BL31" s="66" t="s">
        <v>133</v>
      </c>
      <c r="BM31" s="70" t="s">
        <v>133</v>
      </c>
      <c r="BN31" s="66"/>
      <c r="BO31" s="66"/>
      <c r="BP31" s="90"/>
      <c r="BQ31" s="91">
        <v>90</v>
      </c>
      <c r="BR31" s="91">
        <v>90</v>
      </c>
      <c r="BS31" s="297">
        <v>89</v>
      </c>
      <c r="BT31" s="297">
        <v>90</v>
      </c>
      <c r="BU31" s="91">
        <v>90</v>
      </c>
      <c r="BV31" s="66">
        <v>90</v>
      </c>
      <c r="BW31" s="66"/>
      <c r="BX31" s="66">
        <v>90</v>
      </c>
      <c r="BY31" s="66">
        <v>90</v>
      </c>
      <c r="BZ31" s="91">
        <v>75</v>
      </c>
      <c r="CA31" s="66">
        <v>90</v>
      </c>
      <c r="CB31" s="66">
        <v>90</v>
      </c>
      <c r="CC31" s="66">
        <v>90</v>
      </c>
      <c r="CD31" s="66">
        <v>90</v>
      </c>
      <c r="CE31" s="66">
        <v>90</v>
      </c>
      <c r="CF31" s="66">
        <v>90</v>
      </c>
      <c r="CG31" s="66">
        <v>90</v>
      </c>
      <c r="CH31" s="91"/>
      <c r="CI31" s="91">
        <v>90</v>
      </c>
      <c r="CJ31" s="91">
        <v>34</v>
      </c>
      <c r="CK31" s="66">
        <v>72</v>
      </c>
      <c r="CL31" s="66">
        <v>89</v>
      </c>
      <c r="CM31" s="66"/>
      <c r="CN31" s="66">
        <v>90</v>
      </c>
      <c r="CO31" s="66">
        <v>90</v>
      </c>
      <c r="CP31" s="66">
        <v>81</v>
      </c>
      <c r="CQ31" s="66">
        <v>85</v>
      </c>
      <c r="CR31" s="66">
        <v>85</v>
      </c>
      <c r="CS31" s="66">
        <v>85</v>
      </c>
      <c r="CT31" s="66">
        <v>89</v>
      </c>
      <c r="CU31" s="66">
        <v>90</v>
      </c>
      <c r="CV31" s="66"/>
      <c r="CW31" s="66">
        <v>90</v>
      </c>
      <c r="CX31" s="66">
        <v>65</v>
      </c>
      <c r="CY31" s="66">
        <v>83</v>
      </c>
      <c r="CZ31" s="66">
        <v>90</v>
      </c>
      <c r="DA31" s="66"/>
      <c r="DB31" s="66"/>
      <c r="DC31" s="66">
        <v>90</v>
      </c>
      <c r="DD31" s="66">
        <v>84</v>
      </c>
      <c r="DE31" s="66">
        <v>90</v>
      </c>
      <c r="DF31" s="70">
        <v>90</v>
      </c>
      <c r="DG31" s="66"/>
      <c r="DH31" s="66"/>
      <c r="DI31" s="90"/>
      <c r="DJ31" s="91"/>
      <c r="DK31" s="91"/>
      <c r="DL31" s="91" t="s">
        <v>140</v>
      </c>
      <c r="DM31" s="91"/>
      <c r="DN31" s="91"/>
      <c r="DO31" s="298"/>
      <c r="DP31" s="298"/>
      <c r="DQ31" s="298"/>
      <c r="DR31" s="298"/>
      <c r="DS31" s="297" t="s">
        <v>140</v>
      </c>
      <c r="DT31" s="298"/>
      <c r="DU31" s="298"/>
      <c r="DV31" s="298"/>
      <c r="DW31" s="298"/>
      <c r="DX31" s="298"/>
      <c r="DY31" s="298"/>
      <c r="DZ31" s="298"/>
      <c r="EA31" s="297"/>
      <c r="EB31" s="297"/>
      <c r="EC31" s="297" t="s">
        <v>141</v>
      </c>
      <c r="ED31" s="297" t="s">
        <v>140</v>
      </c>
      <c r="EE31" s="298" t="s">
        <v>140</v>
      </c>
      <c r="EF31" s="298"/>
      <c r="EG31" s="298"/>
      <c r="EH31" s="298"/>
      <c r="EI31" s="298" t="s">
        <v>140</v>
      </c>
      <c r="EJ31" s="298" t="s">
        <v>140</v>
      </c>
      <c r="EK31" s="298" t="s">
        <v>140</v>
      </c>
      <c r="EL31" s="298" t="s">
        <v>140</v>
      </c>
      <c r="EM31" s="298" t="s">
        <v>140</v>
      </c>
      <c r="EN31" s="298"/>
      <c r="EO31" s="298"/>
      <c r="EP31" s="298"/>
      <c r="EQ31" s="298" t="s">
        <v>140</v>
      </c>
      <c r="ER31" s="298" t="s">
        <v>140</v>
      </c>
      <c r="ES31" s="298"/>
      <c r="ET31" s="66"/>
      <c r="EU31" s="66"/>
      <c r="EV31" s="66"/>
      <c r="EW31" s="297" t="s">
        <v>140</v>
      </c>
      <c r="EX31" s="66"/>
      <c r="EY31" s="70"/>
      <c r="EZ31" s="66"/>
      <c r="FA31" s="70"/>
      <c r="FB31" s="135">
        <f t="shared" si="26"/>
        <v>7</v>
      </c>
      <c r="FC31" s="133">
        <f t="shared" si="32"/>
        <v>1</v>
      </c>
      <c r="FD31" s="174">
        <f t="shared" si="33"/>
        <v>0</v>
      </c>
      <c r="FE31" s="216">
        <v>1</v>
      </c>
      <c r="FF31" s="91"/>
      <c r="FG31" s="91"/>
      <c r="FH31" s="66"/>
      <c r="FI31" s="91"/>
      <c r="FJ31" s="247">
        <v>2</v>
      </c>
      <c r="FK31" s="246" t="s">
        <v>122</v>
      </c>
      <c r="FL31" s="66"/>
      <c r="FM31" s="66"/>
      <c r="FN31" s="66"/>
      <c r="FO31" s="216">
        <v>1</v>
      </c>
      <c r="FP31" s="91"/>
      <c r="FQ31" s="91"/>
      <c r="FR31" s="216">
        <v>1</v>
      </c>
      <c r="FS31" s="66"/>
      <c r="FT31" s="66"/>
      <c r="FU31" s="91"/>
      <c r="FV31" s="66"/>
      <c r="FW31" s="66"/>
      <c r="FX31" s="66"/>
      <c r="FY31" s="216">
        <v>1</v>
      </c>
      <c r="FZ31" s="66"/>
      <c r="GA31" s="91"/>
      <c r="GB31" s="91"/>
      <c r="GC31" s="66"/>
      <c r="GD31" s="91"/>
      <c r="GE31" s="66"/>
      <c r="GF31" s="91"/>
      <c r="GG31" s="66"/>
      <c r="GH31" s="66"/>
      <c r="GI31" s="216">
        <v>1</v>
      </c>
      <c r="GJ31" s="246" t="s">
        <v>122</v>
      </c>
      <c r="GK31" s="66"/>
      <c r="GL31" s="66"/>
      <c r="GM31" s="91"/>
      <c r="GN31" s="216">
        <v>1</v>
      </c>
      <c r="GO31" s="91"/>
      <c r="GP31" s="91"/>
      <c r="GQ31" s="66"/>
      <c r="GR31" s="216">
        <v>1</v>
      </c>
      <c r="GS31" s="70"/>
      <c r="GT31" s="66"/>
      <c r="GU31" s="66"/>
      <c r="GV31" s="66"/>
      <c r="GW31" s="66"/>
      <c r="GX31" s="66"/>
      <c r="GY31" s="123"/>
      <c r="GZ31" s="124"/>
      <c r="HA31" s="237">
        <f t="shared" si="34"/>
        <v>19</v>
      </c>
      <c r="HB31" s="252">
        <v>2</v>
      </c>
      <c r="HC31" s="253">
        <v>1</v>
      </c>
      <c r="HD31" s="253">
        <v>1</v>
      </c>
      <c r="HE31" s="253"/>
      <c r="HF31" s="253"/>
      <c r="HG31" s="253"/>
      <c r="HH31" s="253"/>
      <c r="HI31" s="253"/>
      <c r="HJ31" s="253">
        <v>1</v>
      </c>
      <c r="HK31" s="253"/>
      <c r="HL31" s="253">
        <v>1</v>
      </c>
      <c r="HM31" s="253"/>
      <c r="HN31" s="253">
        <v>2</v>
      </c>
      <c r="HO31" s="253">
        <v>1</v>
      </c>
      <c r="HP31" s="253">
        <v>1</v>
      </c>
      <c r="HQ31" s="253"/>
      <c r="HR31" s="253"/>
      <c r="HS31" s="253"/>
      <c r="HT31" s="253">
        <v>1</v>
      </c>
      <c r="HU31" s="253"/>
      <c r="HV31" s="253">
        <v>1</v>
      </c>
      <c r="HW31" s="253"/>
      <c r="HX31" s="253"/>
      <c r="HY31" s="253"/>
      <c r="HZ31" s="253"/>
      <c r="IA31" s="253">
        <v>1</v>
      </c>
      <c r="IB31" s="253"/>
      <c r="IC31" s="253"/>
      <c r="ID31" s="253"/>
      <c r="IE31" s="253"/>
      <c r="IF31" s="253">
        <v>2</v>
      </c>
      <c r="IG31" s="253"/>
      <c r="IH31" s="253"/>
      <c r="II31" s="253"/>
      <c r="IJ31" s="253">
        <v>1</v>
      </c>
      <c r="IK31" s="253">
        <v>1</v>
      </c>
      <c r="IL31" s="253"/>
      <c r="IM31" s="253"/>
      <c r="IN31" s="253">
        <v>1</v>
      </c>
      <c r="IO31" s="253">
        <v>1</v>
      </c>
      <c r="IP31" s="253"/>
      <c r="IQ31" s="253"/>
      <c r="IR31" s="123"/>
      <c r="IS31" s="124"/>
      <c r="IT31" s="139"/>
      <c r="IU31" s="139"/>
      <c r="IV31" s="139"/>
    </row>
    <row r="32" spans="1:256" ht="12.75">
      <c r="A32" s="115" t="s">
        <v>138</v>
      </c>
      <c r="B32" s="71" t="s">
        <v>131</v>
      </c>
      <c r="C32" s="294">
        <v>9</v>
      </c>
      <c r="D32" s="16">
        <f t="shared" si="38"/>
        <v>2</v>
      </c>
      <c r="E32" s="245">
        <f t="shared" si="16"/>
        <v>2</v>
      </c>
      <c r="F32" s="16">
        <f t="shared" si="17"/>
        <v>0</v>
      </c>
      <c r="G32" s="16">
        <f t="shared" si="18"/>
        <v>7</v>
      </c>
      <c r="H32" s="66">
        <f t="shared" si="19"/>
        <v>0</v>
      </c>
      <c r="I32" s="291">
        <f t="shared" si="20"/>
        <v>248</v>
      </c>
      <c r="J32" s="68">
        <f t="shared" si="21"/>
        <v>27.555555555555557</v>
      </c>
      <c r="K32" s="68">
        <f>ABS(I32*100/I1)</f>
        <v>6.560846560846561</v>
      </c>
      <c r="L32" s="67">
        <f>K1</f>
        <v>42</v>
      </c>
      <c r="M32" s="67">
        <f t="shared" si="37"/>
        <v>9</v>
      </c>
      <c r="N32" s="67">
        <f>SUM(O32:Q32)</f>
        <v>0</v>
      </c>
      <c r="O32" s="67">
        <f t="shared" si="28"/>
        <v>0</v>
      </c>
      <c r="P32" s="67">
        <f t="shared" si="29"/>
        <v>0</v>
      </c>
      <c r="Q32" s="67">
        <f t="shared" si="30"/>
        <v>0</v>
      </c>
      <c r="R32" s="69">
        <f t="shared" si="22"/>
        <v>1</v>
      </c>
      <c r="S32" s="66">
        <f t="shared" si="23"/>
        <v>0</v>
      </c>
      <c r="T32" s="66">
        <f t="shared" si="24"/>
        <v>0</v>
      </c>
      <c r="U32" s="66">
        <f t="shared" si="25"/>
        <v>0</v>
      </c>
      <c r="V32" s="70">
        <f t="shared" si="31"/>
        <v>1</v>
      </c>
      <c r="W32" s="90"/>
      <c r="X32" s="91"/>
      <c r="Y32" s="91"/>
      <c r="Z32" s="91"/>
      <c r="AA32" s="91"/>
      <c r="AB32" s="91"/>
      <c r="AC32" s="66"/>
      <c r="AD32" s="66"/>
      <c r="AE32" s="91"/>
      <c r="AF32" s="91"/>
      <c r="AG32" s="91"/>
      <c r="AH32" s="91"/>
      <c r="AI32" s="91"/>
      <c r="AJ32" s="91"/>
      <c r="AK32" s="91"/>
      <c r="AL32" s="91"/>
      <c r="AM32" s="66"/>
      <c r="AN32" s="91"/>
      <c r="AO32" s="91"/>
      <c r="AP32" s="91"/>
      <c r="AQ32" s="91"/>
      <c r="AR32" s="91"/>
      <c r="AS32" s="66" t="s">
        <v>134</v>
      </c>
      <c r="AT32" s="66"/>
      <c r="AU32" s="66"/>
      <c r="AV32" s="66"/>
      <c r="AW32" s="66"/>
      <c r="AX32" s="66" t="s">
        <v>134</v>
      </c>
      <c r="AY32" s="66" t="s">
        <v>134</v>
      </c>
      <c r="AZ32" s="66" t="s">
        <v>134</v>
      </c>
      <c r="BA32" s="66"/>
      <c r="BB32" s="66" t="s">
        <v>134</v>
      </c>
      <c r="BC32" s="66"/>
      <c r="BD32" s="66"/>
      <c r="BE32" s="66" t="s">
        <v>134</v>
      </c>
      <c r="BF32" s="66" t="s">
        <v>134</v>
      </c>
      <c r="BG32" s="66"/>
      <c r="BH32" s="66" t="s">
        <v>133</v>
      </c>
      <c r="BI32" s="66" t="s">
        <v>133</v>
      </c>
      <c r="BJ32" s="66"/>
      <c r="BK32" s="66"/>
      <c r="BL32" s="66"/>
      <c r="BM32" s="66"/>
      <c r="BN32" s="66"/>
      <c r="BO32" s="66"/>
      <c r="BP32" s="90"/>
      <c r="BQ32" s="91"/>
      <c r="BR32" s="91"/>
      <c r="BS32" s="297"/>
      <c r="BT32" s="297"/>
      <c r="BU32" s="91"/>
      <c r="BV32" s="66"/>
      <c r="BW32" s="66"/>
      <c r="BX32" s="91"/>
      <c r="BY32" s="91"/>
      <c r="BZ32" s="91"/>
      <c r="CA32" s="91"/>
      <c r="CB32" s="91"/>
      <c r="CC32" s="91"/>
      <c r="CD32" s="91"/>
      <c r="CE32" s="91"/>
      <c r="CF32" s="66"/>
      <c r="CG32" s="91"/>
      <c r="CH32" s="91"/>
      <c r="CI32" s="91"/>
      <c r="CJ32" s="91"/>
      <c r="CK32" s="91"/>
      <c r="CL32" s="66">
        <v>1</v>
      </c>
      <c r="CM32" s="66"/>
      <c r="CN32" s="66"/>
      <c r="CO32" s="66"/>
      <c r="CP32" s="66"/>
      <c r="CQ32" s="66">
        <v>5</v>
      </c>
      <c r="CR32" s="66">
        <v>5</v>
      </c>
      <c r="CS32" s="66">
        <v>14</v>
      </c>
      <c r="CT32" s="66"/>
      <c r="CU32" s="66" t="s">
        <v>134</v>
      </c>
      <c r="CV32" s="66"/>
      <c r="CW32" s="66"/>
      <c r="CX32" s="66">
        <v>25</v>
      </c>
      <c r="CY32" s="66">
        <v>18</v>
      </c>
      <c r="CZ32" s="66"/>
      <c r="DA32" s="66">
        <v>90</v>
      </c>
      <c r="DB32" s="66">
        <v>90</v>
      </c>
      <c r="DC32" s="66"/>
      <c r="DD32" s="66"/>
      <c r="DE32" s="66"/>
      <c r="DF32" s="66"/>
      <c r="DG32" s="66"/>
      <c r="DH32" s="66"/>
      <c r="DI32" s="90"/>
      <c r="DJ32" s="91"/>
      <c r="DK32" s="91"/>
      <c r="DL32" s="91"/>
      <c r="DM32" s="91"/>
      <c r="DN32" s="91"/>
      <c r="DO32" s="298"/>
      <c r="DP32" s="298"/>
      <c r="DQ32" s="297"/>
      <c r="DR32" s="297"/>
      <c r="DS32" s="297"/>
      <c r="DT32" s="297"/>
      <c r="DU32" s="297"/>
      <c r="DV32" s="297"/>
      <c r="DW32" s="297"/>
      <c r="DX32" s="297"/>
      <c r="DY32" s="298"/>
      <c r="DZ32" s="297"/>
      <c r="EA32" s="297"/>
      <c r="EB32" s="297"/>
      <c r="EC32" s="297"/>
      <c r="ED32" s="297"/>
      <c r="EE32" s="298" t="s">
        <v>141</v>
      </c>
      <c r="EF32" s="298"/>
      <c r="EG32" s="298"/>
      <c r="EH32" s="298"/>
      <c r="EI32" s="298"/>
      <c r="EJ32" s="298" t="s">
        <v>141</v>
      </c>
      <c r="EK32" s="298" t="s">
        <v>141</v>
      </c>
      <c r="EL32" s="298" t="s">
        <v>141</v>
      </c>
      <c r="EM32" s="298"/>
      <c r="EN32" s="298" t="s">
        <v>141</v>
      </c>
      <c r="EO32" s="298"/>
      <c r="EP32" s="66"/>
      <c r="EQ32" s="66" t="s">
        <v>141</v>
      </c>
      <c r="ER32" s="66" t="s">
        <v>141</v>
      </c>
      <c r="ES32" s="66"/>
      <c r="ET32" s="66"/>
      <c r="EU32" s="66"/>
      <c r="EV32" s="66"/>
      <c r="EW32" s="298"/>
      <c r="EX32" s="66"/>
      <c r="EY32" s="66"/>
      <c r="EZ32" s="66"/>
      <c r="FA32" s="70"/>
      <c r="FB32" s="135">
        <f t="shared" si="26"/>
        <v>1</v>
      </c>
      <c r="FC32" s="133">
        <f t="shared" si="32"/>
        <v>0</v>
      </c>
      <c r="FD32" s="174">
        <f t="shared" si="33"/>
        <v>0</v>
      </c>
      <c r="FE32" s="91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216">
        <v>1</v>
      </c>
      <c r="GJ32" s="66"/>
      <c r="GK32" s="66"/>
      <c r="GL32" s="66"/>
      <c r="GM32" s="66"/>
      <c r="GN32" s="66"/>
      <c r="GO32" s="66"/>
      <c r="GP32" s="70"/>
      <c r="GQ32" s="66"/>
      <c r="GR32" s="66"/>
      <c r="GS32" s="70"/>
      <c r="GT32" s="66"/>
      <c r="GU32" s="66"/>
      <c r="GV32" s="66"/>
      <c r="GW32" s="66"/>
      <c r="GX32" s="66"/>
      <c r="GY32" s="123"/>
      <c r="GZ32" s="124"/>
      <c r="HA32" s="237">
        <f t="shared" si="34"/>
        <v>1</v>
      </c>
      <c r="HB32" s="252"/>
      <c r="HC32" s="253"/>
      <c r="HD32" s="253"/>
      <c r="HE32" s="253"/>
      <c r="HF32" s="253"/>
      <c r="HG32" s="253"/>
      <c r="HH32" s="253"/>
      <c r="HI32" s="253"/>
      <c r="HJ32" s="253"/>
      <c r="HK32" s="253"/>
      <c r="HL32" s="253"/>
      <c r="HM32" s="253"/>
      <c r="HN32" s="253"/>
      <c r="HO32" s="253"/>
      <c r="HP32" s="253"/>
      <c r="HQ32" s="253"/>
      <c r="HR32" s="253"/>
      <c r="HS32" s="253"/>
      <c r="HT32" s="253"/>
      <c r="HU32" s="253"/>
      <c r="HV32" s="253"/>
      <c r="HW32" s="253"/>
      <c r="HX32" s="253"/>
      <c r="HY32" s="253"/>
      <c r="HZ32" s="253"/>
      <c r="IA32" s="253"/>
      <c r="IB32" s="253"/>
      <c r="IC32" s="253"/>
      <c r="ID32" s="253"/>
      <c r="IE32" s="253"/>
      <c r="IF32" s="253">
        <v>1</v>
      </c>
      <c r="IG32" s="253"/>
      <c r="IH32" s="253"/>
      <c r="II32" s="253"/>
      <c r="IJ32" s="253"/>
      <c r="IK32" s="253"/>
      <c r="IL32" s="253"/>
      <c r="IM32" s="253"/>
      <c r="IN32" s="253"/>
      <c r="IO32" s="253"/>
      <c r="IP32" s="253"/>
      <c r="IQ32" s="253"/>
      <c r="IR32" s="123"/>
      <c r="IS32" s="124"/>
      <c r="IT32" s="139"/>
      <c r="IU32" s="139"/>
      <c r="IV32" s="139"/>
    </row>
    <row r="33" spans="1:256" s="2" customFormat="1" ht="12.75">
      <c r="A33" s="115" t="s">
        <v>106</v>
      </c>
      <c r="B33" s="71" t="s">
        <v>132</v>
      </c>
      <c r="C33" s="294">
        <v>36</v>
      </c>
      <c r="D33" s="16">
        <f t="shared" si="38"/>
        <v>34</v>
      </c>
      <c r="E33" s="245">
        <f t="shared" si="16"/>
        <v>24</v>
      </c>
      <c r="F33" s="16">
        <f t="shared" si="17"/>
        <v>11</v>
      </c>
      <c r="G33" s="16">
        <f t="shared" si="18"/>
        <v>2</v>
      </c>
      <c r="H33" s="66">
        <f t="shared" si="19"/>
        <v>0</v>
      </c>
      <c r="I33" s="291">
        <f t="shared" si="20"/>
        <v>2979</v>
      </c>
      <c r="J33" s="68">
        <f t="shared" si="21"/>
        <v>82.75</v>
      </c>
      <c r="K33" s="68">
        <f>ABS(I33*100/I1)</f>
        <v>78.80952380952381</v>
      </c>
      <c r="L33" s="67">
        <f>K1</f>
        <v>42</v>
      </c>
      <c r="M33" s="67">
        <f t="shared" si="37"/>
        <v>36</v>
      </c>
      <c r="N33" s="67">
        <f t="shared" si="27"/>
        <v>0</v>
      </c>
      <c r="O33" s="67">
        <f t="shared" si="28"/>
        <v>0</v>
      </c>
      <c r="P33" s="67">
        <f t="shared" si="29"/>
        <v>0</v>
      </c>
      <c r="Q33" s="67">
        <f t="shared" si="30"/>
        <v>0</v>
      </c>
      <c r="R33" s="69">
        <f t="shared" si="22"/>
        <v>10</v>
      </c>
      <c r="S33" s="66">
        <f t="shared" si="23"/>
        <v>4</v>
      </c>
      <c r="T33" s="66">
        <f t="shared" si="24"/>
        <v>0</v>
      </c>
      <c r="U33" s="66">
        <f t="shared" si="25"/>
        <v>4</v>
      </c>
      <c r="V33" s="70">
        <f t="shared" si="31"/>
        <v>15</v>
      </c>
      <c r="W33" s="90"/>
      <c r="X33" s="91" t="s">
        <v>133</v>
      </c>
      <c r="Y33" s="91" t="s">
        <v>133</v>
      </c>
      <c r="Z33" s="91" t="s">
        <v>133</v>
      </c>
      <c r="AA33" s="91" t="s">
        <v>133</v>
      </c>
      <c r="AB33" s="91" t="s">
        <v>133</v>
      </c>
      <c r="AC33" s="66" t="s">
        <v>133</v>
      </c>
      <c r="AD33" s="66" t="s">
        <v>133</v>
      </c>
      <c r="AE33" s="91" t="s">
        <v>133</v>
      </c>
      <c r="AF33" s="91"/>
      <c r="AG33" s="91" t="s">
        <v>133</v>
      </c>
      <c r="AH33" s="91" t="s">
        <v>133</v>
      </c>
      <c r="AI33" s="91" t="s">
        <v>133</v>
      </c>
      <c r="AJ33" s="91" t="s">
        <v>133</v>
      </c>
      <c r="AK33" s="91"/>
      <c r="AL33" s="91" t="s">
        <v>133</v>
      </c>
      <c r="AM33" s="91"/>
      <c r="AN33" s="91" t="s">
        <v>133</v>
      </c>
      <c r="AO33" s="91" t="s">
        <v>133</v>
      </c>
      <c r="AP33" s="91" t="s">
        <v>133</v>
      </c>
      <c r="AQ33" s="91"/>
      <c r="AR33" s="91" t="s">
        <v>133</v>
      </c>
      <c r="AS33" s="91" t="s">
        <v>134</v>
      </c>
      <c r="AT33" s="91" t="s">
        <v>133</v>
      </c>
      <c r="AU33" s="66" t="s">
        <v>133</v>
      </c>
      <c r="AV33" s="66" t="s">
        <v>133</v>
      </c>
      <c r="AW33" s="66" t="s">
        <v>133</v>
      </c>
      <c r="AX33" s="66" t="s">
        <v>133</v>
      </c>
      <c r="AY33" s="66" t="s">
        <v>133</v>
      </c>
      <c r="AZ33" s="66" t="s">
        <v>133</v>
      </c>
      <c r="BA33" s="66" t="s">
        <v>133</v>
      </c>
      <c r="BB33" s="66" t="s">
        <v>133</v>
      </c>
      <c r="BC33" s="66" t="s">
        <v>133</v>
      </c>
      <c r="BD33" s="66" t="s">
        <v>133</v>
      </c>
      <c r="BE33" s="66" t="s">
        <v>133</v>
      </c>
      <c r="BF33" s="66" t="s">
        <v>133</v>
      </c>
      <c r="BG33" s="66" t="s">
        <v>133</v>
      </c>
      <c r="BH33" s="66"/>
      <c r="BI33" s="66" t="s">
        <v>134</v>
      </c>
      <c r="BJ33" s="66" t="s">
        <v>133</v>
      </c>
      <c r="BK33" s="66" t="s">
        <v>133</v>
      </c>
      <c r="BL33" s="66" t="s">
        <v>133</v>
      </c>
      <c r="BM33" s="66"/>
      <c r="BN33" s="66"/>
      <c r="BO33" s="66"/>
      <c r="BP33" s="90"/>
      <c r="BQ33" s="91">
        <v>82</v>
      </c>
      <c r="BR33" s="91">
        <v>90</v>
      </c>
      <c r="BS33" s="297">
        <v>77</v>
      </c>
      <c r="BT33" s="297">
        <v>84</v>
      </c>
      <c r="BU33" s="91">
        <v>90</v>
      </c>
      <c r="BV33" s="66">
        <v>90</v>
      </c>
      <c r="BW33" s="66">
        <v>79</v>
      </c>
      <c r="BX33" s="91">
        <v>90</v>
      </c>
      <c r="BY33" s="91"/>
      <c r="BZ33" s="91">
        <v>73</v>
      </c>
      <c r="CA33" s="91">
        <v>90</v>
      </c>
      <c r="CB33" s="91">
        <v>74</v>
      </c>
      <c r="CC33" s="91">
        <v>90</v>
      </c>
      <c r="CD33" s="91"/>
      <c r="CE33" s="91">
        <v>90</v>
      </c>
      <c r="CF33" s="91"/>
      <c r="CG33" s="91">
        <v>90</v>
      </c>
      <c r="CH33" s="91">
        <v>90</v>
      </c>
      <c r="CI33" s="91">
        <v>90</v>
      </c>
      <c r="CJ33" s="91"/>
      <c r="CK33" s="91">
        <v>90</v>
      </c>
      <c r="CL33" s="91">
        <v>23</v>
      </c>
      <c r="CM33" s="91">
        <v>90</v>
      </c>
      <c r="CN33" s="66">
        <v>90</v>
      </c>
      <c r="CO33" s="66">
        <v>90</v>
      </c>
      <c r="CP33" s="66">
        <v>90</v>
      </c>
      <c r="CQ33" s="66">
        <v>90</v>
      </c>
      <c r="CR33" s="66">
        <v>89</v>
      </c>
      <c r="CS33" s="66">
        <v>90</v>
      </c>
      <c r="CT33" s="245">
        <v>90</v>
      </c>
      <c r="CU33" s="245">
        <v>90</v>
      </c>
      <c r="CV33" s="66">
        <v>83</v>
      </c>
      <c r="CW33" s="66">
        <v>90</v>
      </c>
      <c r="CX33" s="66">
        <v>90</v>
      </c>
      <c r="CY33" s="66">
        <v>90</v>
      </c>
      <c r="CZ33" s="66">
        <v>90</v>
      </c>
      <c r="DA33" s="66"/>
      <c r="DB33" s="66">
        <v>17</v>
      </c>
      <c r="DC33" s="66">
        <v>90</v>
      </c>
      <c r="DD33" s="66">
        <v>75</v>
      </c>
      <c r="DE33" s="322">
        <v>63</v>
      </c>
      <c r="DF33" s="66"/>
      <c r="DG33" s="66"/>
      <c r="DH33" s="66"/>
      <c r="DI33" s="90"/>
      <c r="DJ33" s="91" t="s">
        <v>140</v>
      </c>
      <c r="DK33" s="91"/>
      <c r="DL33" s="91" t="s">
        <v>140</v>
      </c>
      <c r="DM33" s="91" t="s">
        <v>140</v>
      </c>
      <c r="DN33" s="91"/>
      <c r="DO33" s="298"/>
      <c r="DP33" s="298" t="s">
        <v>140</v>
      </c>
      <c r="DQ33" s="297"/>
      <c r="DR33" s="297"/>
      <c r="DS33" s="297" t="s">
        <v>140</v>
      </c>
      <c r="DT33" s="297"/>
      <c r="DU33" s="297" t="s">
        <v>140</v>
      </c>
      <c r="DV33" s="297"/>
      <c r="DW33" s="297"/>
      <c r="DX33" s="297"/>
      <c r="DY33" s="297"/>
      <c r="DZ33" s="297"/>
      <c r="EA33" s="297"/>
      <c r="EB33" s="297"/>
      <c r="EC33" s="297"/>
      <c r="ED33" s="297"/>
      <c r="EE33" s="297" t="s">
        <v>141</v>
      </c>
      <c r="EF33" s="297"/>
      <c r="EG33" s="298"/>
      <c r="EH33" s="298"/>
      <c r="EI33" s="298"/>
      <c r="EJ33" s="298"/>
      <c r="EK33" s="298" t="s">
        <v>140</v>
      </c>
      <c r="EL33" s="298"/>
      <c r="EM33" s="298" t="s">
        <v>140</v>
      </c>
      <c r="EN33" s="298" t="s">
        <v>140</v>
      </c>
      <c r="EO33" s="298" t="s">
        <v>140</v>
      </c>
      <c r="EP33" s="66"/>
      <c r="EQ33" s="66"/>
      <c r="ER33" s="66"/>
      <c r="ES33" s="66"/>
      <c r="ET33" s="66"/>
      <c r="EU33" s="66" t="s">
        <v>141</v>
      </c>
      <c r="EV33" s="66"/>
      <c r="EW33" s="298" t="s">
        <v>140</v>
      </c>
      <c r="EX33" s="66"/>
      <c r="EY33" s="66"/>
      <c r="EZ33" s="66"/>
      <c r="FA33" s="70"/>
      <c r="FB33" s="135">
        <f t="shared" si="26"/>
        <v>10</v>
      </c>
      <c r="FC33" s="133">
        <f t="shared" si="32"/>
        <v>4</v>
      </c>
      <c r="FD33" s="174">
        <f t="shared" si="33"/>
        <v>0</v>
      </c>
      <c r="FE33" s="91"/>
      <c r="FF33" s="66"/>
      <c r="FG33" s="66"/>
      <c r="FH33" s="216">
        <v>1</v>
      </c>
      <c r="FI33" s="91"/>
      <c r="FJ33" s="66"/>
      <c r="FK33" s="216">
        <v>1</v>
      </c>
      <c r="FL33" s="247">
        <v>2</v>
      </c>
      <c r="FM33" s="246" t="s">
        <v>122</v>
      </c>
      <c r="FN33" s="91"/>
      <c r="FO33" s="216">
        <v>1</v>
      </c>
      <c r="FP33" s="66"/>
      <c r="FQ33" s="247">
        <v>2</v>
      </c>
      <c r="FR33" s="246" t="s">
        <v>122</v>
      </c>
      <c r="FS33" s="216">
        <v>1</v>
      </c>
      <c r="FT33" s="246" t="s">
        <v>122</v>
      </c>
      <c r="FU33" s="91"/>
      <c r="FV33" s="247">
        <v>2</v>
      </c>
      <c r="FW33" s="66"/>
      <c r="FX33" s="246" t="s">
        <v>122</v>
      </c>
      <c r="FY33" s="66"/>
      <c r="FZ33" s="66"/>
      <c r="GA33" s="91"/>
      <c r="GB33" s="216">
        <v>1</v>
      </c>
      <c r="GC33" s="66"/>
      <c r="GD33" s="91"/>
      <c r="GE33" s="216">
        <v>1</v>
      </c>
      <c r="GF33" s="216">
        <v>1</v>
      </c>
      <c r="GG33" s="91"/>
      <c r="GH33" s="66"/>
      <c r="GI33" s="66"/>
      <c r="GJ33" s="66"/>
      <c r="GK33" s="91"/>
      <c r="GL33" s="91"/>
      <c r="GM33" s="216">
        <v>1</v>
      </c>
      <c r="GN33" s="216">
        <v>1</v>
      </c>
      <c r="GO33" s="246" t="s">
        <v>122</v>
      </c>
      <c r="GP33" s="66"/>
      <c r="GQ33" s="216">
        <v>1</v>
      </c>
      <c r="GR33" s="66"/>
      <c r="GS33" s="247">
        <v>2</v>
      </c>
      <c r="GT33" s="246" t="s">
        <v>122</v>
      </c>
      <c r="GU33" s="66"/>
      <c r="GV33" s="66"/>
      <c r="GW33" s="66"/>
      <c r="GX33" s="66"/>
      <c r="GY33" s="66"/>
      <c r="GZ33" s="93"/>
      <c r="HA33" s="237">
        <f t="shared" si="34"/>
        <v>15</v>
      </c>
      <c r="HB33" s="252"/>
      <c r="HC33" s="253">
        <v>2</v>
      </c>
      <c r="HD33" s="253"/>
      <c r="HE33" s="253"/>
      <c r="HF33" s="253"/>
      <c r="HG33" s="253">
        <v>1</v>
      </c>
      <c r="HH33" s="253"/>
      <c r="HI33" s="253"/>
      <c r="HJ33" s="253"/>
      <c r="HK33" s="253"/>
      <c r="HL33" s="253">
        <v>2</v>
      </c>
      <c r="HM33" s="253"/>
      <c r="HN33" s="253"/>
      <c r="HO33" s="253"/>
      <c r="HP33" s="253">
        <v>2</v>
      </c>
      <c r="HQ33" s="253"/>
      <c r="HR33" s="253"/>
      <c r="HS33" s="253"/>
      <c r="HT33" s="253"/>
      <c r="HU33" s="253"/>
      <c r="HV33" s="253">
        <v>1</v>
      </c>
      <c r="HW33" s="253"/>
      <c r="HX33" s="253">
        <v>1</v>
      </c>
      <c r="HY33" s="253"/>
      <c r="HZ33" s="253"/>
      <c r="IA33" s="253"/>
      <c r="IB33" s="253">
        <v>1</v>
      </c>
      <c r="IC33" s="253"/>
      <c r="ID33" s="253">
        <v>1</v>
      </c>
      <c r="IE33" s="253"/>
      <c r="IF33" s="253"/>
      <c r="IG33" s="253"/>
      <c r="IH33" s="253"/>
      <c r="II33" s="253"/>
      <c r="IJ33" s="253">
        <v>1</v>
      </c>
      <c r="IK33" s="253">
        <v>1</v>
      </c>
      <c r="IL33" s="253"/>
      <c r="IM33" s="253"/>
      <c r="IN33" s="253"/>
      <c r="IO33" s="253">
        <v>1</v>
      </c>
      <c r="IP33" s="253">
        <v>1</v>
      </c>
      <c r="IQ33" s="253"/>
      <c r="IR33" s="66"/>
      <c r="IS33" s="93"/>
      <c r="IT33" s="10"/>
      <c r="IU33" s="10"/>
      <c r="IV33" s="10"/>
    </row>
    <row r="34" spans="1:256" ht="12.75">
      <c r="A34" s="115" t="s">
        <v>107</v>
      </c>
      <c r="B34" s="71"/>
      <c r="C34" s="294">
        <v>2</v>
      </c>
      <c r="D34" s="16">
        <f t="shared" si="38"/>
        <v>0</v>
      </c>
      <c r="E34" s="66">
        <f t="shared" si="16"/>
        <v>0</v>
      </c>
      <c r="F34" s="16">
        <f t="shared" si="17"/>
        <v>0</v>
      </c>
      <c r="G34" s="16">
        <f t="shared" si="18"/>
        <v>2</v>
      </c>
      <c r="H34" s="66">
        <f t="shared" si="19"/>
        <v>0</v>
      </c>
      <c r="I34" s="291">
        <f t="shared" si="20"/>
        <v>16</v>
      </c>
      <c r="J34" s="68">
        <f t="shared" si="21"/>
        <v>8</v>
      </c>
      <c r="K34" s="68">
        <f>ABS(I34*100/I1)</f>
        <v>0.42328042328042326</v>
      </c>
      <c r="L34" s="67"/>
      <c r="M34" s="67">
        <f t="shared" si="37"/>
        <v>2</v>
      </c>
      <c r="N34" s="67"/>
      <c r="O34" s="67">
        <f t="shared" si="28"/>
        <v>0</v>
      </c>
      <c r="P34" s="67">
        <f t="shared" si="29"/>
        <v>0</v>
      </c>
      <c r="Q34" s="67">
        <f t="shared" si="30"/>
        <v>0</v>
      </c>
      <c r="R34" s="69">
        <f t="shared" si="22"/>
        <v>1</v>
      </c>
      <c r="S34" s="66">
        <f t="shared" si="23"/>
        <v>0</v>
      </c>
      <c r="T34" s="66">
        <f t="shared" si="24"/>
        <v>0</v>
      </c>
      <c r="U34" s="66">
        <f t="shared" si="25"/>
        <v>0</v>
      </c>
      <c r="V34" s="70">
        <f t="shared" si="31"/>
        <v>0</v>
      </c>
      <c r="W34" s="90"/>
      <c r="X34" s="91"/>
      <c r="Y34" s="91"/>
      <c r="Z34" s="91"/>
      <c r="AA34" s="91"/>
      <c r="AB34" s="91"/>
      <c r="AC34" s="91"/>
      <c r="AD34" s="91"/>
      <c r="AE34" s="91"/>
      <c r="AF34" s="91" t="s">
        <v>134</v>
      </c>
      <c r="AG34" s="91" t="s">
        <v>134</v>
      </c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70"/>
      <c r="BN34" s="66"/>
      <c r="BO34" s="66"/>
      <c r="BP34" s="90"/>
      <c r="BQ34" s="91"/>
      <c r="BR34" s="91"/>
      <c r="BS34" s="91"/>
      <c r="BT34" s="91"/>
      <c r="BU34" s="91"/>
      <c r="BV34" s="91"/>
      <c r="BW34" s="91"/>
      <c r="BX34" s="91"/>
      <c r="BY34" s="91">
        <v>1</v>
      </c>
      <c r="BZ34" s="91">
        <v>15</v>
      </c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70"/>
      <c r="DG34" s="66"/>
      <c r="DH34" s="66"/>
      <c r="DI34" s="90"/>
      <c r="DJ34" s="91"/>
      <c r="DK34" s="91"/>
      <c r="DL34" s="91"/>
      <c r="DM34" s="91"/>
      <c r="DN34" s="91"/>
      <c r="DO34" s="297"/>
      <c r="DP34" s="297"/>
      <c r="DQ34" s="297"/>
      <c r="DR34" s="297" t="s">
        <v>141</v>
      </c>
      <c r="DS34" s="297" t="s">
        <v>141</v>
      </c>
      <c r="DT34" s="297"/>
      <c r="DU34" s="297"/>
      <c r="DV34" s="297"/>
      <c r="DW34" s="297"/>
      <c r="DX34" s="297"/>
      <c r="DY34" s="297"/>
      <c r="DZ34" s="297"/>
      <c r="EA34" s="297"/>
      <c r="EB34" s="297"/>
      <c r="EC34" s="297"/>
      <c r="ED34" s="297"/>
      <c r="EE34" s="297"/>
      <c r="EF34" s="297"/>
      <c r="EG34" s="298"/>
      <c r="EH34" s="298"/>
      <c r="EI34" s="298"/>
      <c r="EJ34" s="66"/>
      <c r="EK34" s="66"/>
      <c r="EL34" s="298"/>
      <c r="EM34" s="298"/>
      <c r="EN34" s="298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70"/>
      <c r="EZ34" s="66"/>
      <c r="FA34" s="70"/>
      <c r="FB34" s="135">
        <f t="shared" si="26"/>
        <v>1</v>
      </c>
      <c r="FC34" s="133">
        <f t="shared" si="32"/>
        <v>0</v>
      </c>
      <c r="FD34" s="174">
        <f t="shared" si="33"/>
        <v>0</v>
      </c>
      <c r="FE34" s="91"/>
      <c r="FF34" s="66"/>
      <c r="FG34" s="66"/>
      <c r="FH34" s="66"/>
      <c r="FI34" s="66"/>
      <c r="FJ34" s="66"/>
      <c r="FK34" s="66"/>
      <c r="FL34" s="66"/>
      <c r="FM34" s="66"/>
      <c r="FN34" s="216">
        <v>1</v>
      </c>
      <c r="FO34" s="66"/>
      <c r="FP34" s="66"/>
      <c r="FQ34" s="66"/>
      <c r="FR34" s="66"/>
      <c r="FS34" s="91"/>
      <c r="FT34" s="66"/>
      <c r="FU34" s="66"/>
      <c r="FV34" s="66"/>
      <c r="FW34" s="91"/>
      <c r="FX34" s="66"/>
      <c r="FY34" s="66"/>
      <c r="FZ34" s="66"/>
      <c r="GA34" s="66"/>
      <c r="GB34" s="66"/>
      <c r="GC34" s="66"/>
      <c r="GD34" s="66"/>
      <c r="GE34" s="91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70"/>
      <c r="GQ34" s="66"/>
      <c r="GR34" s="66"/>
      <c r="GS34" s="70"/>
      <c r="GT34" s="66"/>
      <c r="GU34" s="66"/>
      <c r="GV34" s="66"/>
      <c r="GW34" s="66"/>
      <c r="GX34" s="66"/>
      <c r="GY34" s="123"/>
      <c r="GZ34" s="124"/>
      <c r="HA34" s="237">
        <f t="shared" si="34"/>
        <v>0</v>
      </c>
      <c r="HB34" s="252"/>
      <c r="HC34" s="253"/>
      <c r="HD34" s="253"/>
      <c r="HE34" s="253"/>
      <c r="HF34" s="253"/>
      <c r="HG34" s="253"/>
      <c r="HH34" s="253"/>
      <c r="HI34" s="253"/>
      <c r="HJ34" s="253"/>
      <c r="HK34" s="253"/>
      <c r="HL34" s="253"/>
      <c r="HM34" s="253"/>
      <c r="HN34" s="253"/>
      <c r="HO34" s="253"/>
      <c r="HP34" s="253"/>
      <c r="HQ34" s="253"/>
      <c r="HR34" s="253"/>
      <c r="HS34" s="253"/>
      <c r="HT34" s="253"/>
      <c r="HU34" s="253"/>
      <c r="HV34" s="253"/>
      <c r="HW34" s="253"/>
      <c r="HX34" s="253"/>
      <c r="HY34" s="253"/>
      <c r="HZ34" s="253"/>
      <c r="IA34" s="253"/>
      <c r="IB34" s="253"/>
      <c r="IC34" s="253"/>
      <c r="ID34" s="253"/>
      <c r="IE34" s="253"/>
      <c r="IF34" s="253"/>
      <c r="IG34" s="253"/>
      <c r="IH34" s="253"/>
      <c r="II34" s="253"/>
      <c r="IJ34" s="253"/>
      <c r="IK34" s="253"/>
      <c r="IL34" s="253"/>
      <c r="IM34" s="253"/>
      <c r="IN34" s="253"/>
      <c r="IO34" s="253"/>
      <c r="IP34" s="253"/>
      <c r="IQ34" s="253"/>
      <c r="IR34" s="123"/>
      <c r="IS34" s="124"/>
      <c r="IT34" s="139"/>
      <c r="IU34" s="139"/>
      <c r="IV34" s="139"/>
    </row>
    <row r="35" spans="1:256" ht="12.75" hidden="1">
      <c r="A35" s="115"/>
      <c r="B35" s="71"/>
      <c r="C35" s="294"/>
      <c r="D35" s="16">
        <f t="shared" si="38"/>
        <v>0</v>
      </c>
      <c r="E35" s="66">
        <f t="shared" si="16"/>
        <v>0</v>
      </c>
      <c r="F35" s="16">
        <f t="shared" si="17"/>
        <v>0</v>
      </c>
      <c r="G35" s="16">
        <f t="shared" si="18"/>
        <v>0</v>
      </c>
      <c r="H35" s="66">
        <f t="shared" si="19"/>
        <v>0</v>
      </c>
      <c r="I35" s="291">
        <f t="shared" si="20"/>
        <v>0</v>
      </c>
      <c r="J35" s="68" t="e">
        <f t="shared" si="21"/>
        <v>#DIV/0!</v>
      </c>
      <c r="K35" s="68">
        <f>ABS(I35*100/I1)</f>
        <v>0</v>
      </c>
      <c r="L35" s="67"/>
      <c r="M35" s="67">
        <f t="shared" si="37"/>
        <v>0</v>
      </c>
      <c r="N35" s="67"/>
      <c r="O35" s="67">
        <f t="shared" si="28"/>
        <v>0</v>
      </c>
      <c r="P35" s="67">
        <f t="shared" si="29"/>
        <v>0</v>
      </c>
      <c r="Q35" s="67">
        <f t="shared" si="30"/>
        <v>0</v>
      </c>
      <c r="R35" s="69">
        <f t="shared" si="22"/>
        <v>0</v>
      </c>
      <c r="S35" s="66">
        <f t="shared" si="23"/>
        <v>0</v>
      </c>
      <c r="T35" s="66">
        <f t="shared" si="24"/>
        <v>0</v>
      </c>
      <c r="U35" s="66">
        <f t="shared" si="25"/>
        <v>0</v>
      </c>
      <c r="V35" s="70">
        <f t="shared" si="31"/>
        <v>0</v>
      </c>
      <c r="W35" s="90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70"/>
      <c r="BN35" s="66"/>
      <c r="BO35" s="66"/>
      <c r="BP35" s="90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70"/>
      <c r="DG35" s="66"/>
      <c r="DH35" s="66"/>
      <c r="DI35" s="90"/>
      <c r="DJ35" s="91"/>
      <c r="DK35" s="91"/>
      <c r="DL35" s="91"/>
      <c r="DM35" s="91"/>
      <c r="DN35" s="91"/>
      <c r="DO35" s="297"/>
      <c r="DP35" s="297"/>
      <c r="DQ35" s="297"/>
      <c r="DR35" s="297"/>
      <c r="DS35" s="297"/>
      <c r="DT35" s="297"/>
      <c r="DU35" s="297"/>
      <c r="DV35" s="297"/>
      <c r="DW35" s="297"/>
      <c r="DX35" s="297"/>
      <c r="DY35" s="297"/>
      <c r="DZ35" s="297"/>
      <c r="EA35" s="297"/>
      <c r="EB35" s="297"/>
      <c r="EC35" s="297"/>
      <c r="ED35" s="297"/>
      <c r="EE35" s="297"/>
      <c r="EF35" s="297"/>
      <c r="EG35" s="298"/>
      <c r="EH35" s="298"/>
      <c r="EI35" s="298"/>
      <c r="EJ35" s="66"/>
      <c r="EK35" s="66"/>
      <c r="EL35" s="298"/>
      <c r="EM35" s="298"/>
      <c r="EN35" s="298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70"/>
      <c r="EZ35" s="66"/>
      <c r="FA35" s="70"/>
      <c r="FB35" s="135">
        <f t="shared" si="26"/>
        <v>0</v>
      </c>
      <c r="FC35" s="133">
        <f t="shared" si="32"/>
        <v>0</v>
      </c>
      <c r="FD35" s="174">
        <f t="shared" si="33"/>
        <v>0</v>
      </c>
      <c r="FE35" s="91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91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70"/>
      <c r="GM35" s="66"/>
      <c r="GN35" s="66"/>
      <c r="GO35" s="66"/>
      <c r="GP35" s="70"/>
      <c r="GQ35" s="66"/>
      <c r="GR35" s="66"/>
      <c r="GS35" s="70"/>
      <c r="GT35" s="66"/>
      <c r="GU35" s="66"/>
      <c r="GV35" s="66"/>
      <c r="GW35" s="66"/>
      <c r="GX35" s="66"/>
      <c r="GY35" s="123"/>
      <c r="GZ35" s="124"/>
      <c r="HA35" s="237">
        <f t="shared" si="34"/>
        <v>0</v>
      </c>
      <c r="HB35" s="252"/>
      <c r="HC35" s="253"/>
      <c r="HD35" s="253"/>
      <c r="HE35" s="253"/>
      <c r="HF35" s="253"/>
      <c r="HG35" s="253"/>
      <c r="HH35" s="253"/>
      <c r="HI35" s="253"/>
      <c r="HJ35" s="253"/>
      <c r="HK35" s="253"/>
      <c r="HL35" s="253"/>
      <c r="HM35" s="253"/>
      <c r="HN35" s="253"/>
      <c r="HO35" s="253"/>
      <c r="HP35" s="253"/>
      <c r="HQ35" s="253"/>
      <c r="HR35" s="253"/>
      <c r="HS35" s="253"/>
      <c r="HT35" s="253"/>
      <c r="HU35" s="253"/>
      <c r="HV35" s="253"/>
      <c r="HW35" s="253"/>
      <c r="HX35" s="253"/>
      <c r="HY35" s="253"/>
      <c r="HZ35" s="253"/>
      <c r="IA35" s="253"/>
      <c r="IB35" s="253"/>
      <c r="IC35" s="253"/>
      <c r="ID35" s="253"/>
      <c r="IE35" s="253"/>
      <c r="IF35" s="253"/>
      <c r="IG35" s="253"/>
      <c r="IH35" s="253"/>
      <c r="II35" s="253"/>
      <c r="IJ35" s="253"/>
      <c r="IK35" s="253"/>
      <c r="IL35" s="253"/>
      <c r="IM35" s="253"/>
      <c r="IN35" s="253"/>
      <c r="IO35" s="253"/>
      <c r="IP35" s="253"/>
      <c r="IQ35" s="253"/>
      <c r="IR35" s="123"/>
      <c r="IS35" s="124"/>
      <c r="IT35" s="139"/>
      <c r="IU35" s="139"/>
      <c r="IV35" s="139"/>
    </row>
    <row r="36" spans="1:256" s="2" customFormat="1" ht="12.75" hidden="1">
      <c r="A36" s="115"/>
      <c r="B36" s="71"/>
      <c r="C36" s="294">
        <f>COUNT(BQ36:DH36)</f>
        <v>0</v>
      </c>
      <c r="D36" s="16">
        <f t="shared" si="38"/>
        <v>1</v>
      </c>
      <c r="E36" s="66">
        <f t="shared" si="16"/>
        <v>0</v>
      </c>
      <c r="F36" s="16">
        <f t="shared" si="17"/>
        <v>0</v>
      </c>
      <c r="G36" s="16">
        <f t="shared" si="18"/>
        <v>0</v>
      </c>
      <c r="H36" s="66">
        <f t="shared" si="19"/>
        <v>0</v>
      </c>
      <c r="I36" s="291">
        <f t="shared" si="20"/>
        <v>0</v>
      </c>
      <c r="J36" s="68" t="e">
        <f t="shared" si="21"/>
        <v>#DIV/0!</v>
      </c>
      <c r="K36" s="68">
        <f>ABS(I36*100/I1)</f>
        <v>0</v>
      </c>
      <c r="L36" s="67"/>
      <c r="M36" s="67">
        <f t="shared" si="37"/>
        <v>1</v>
      </c>
      <c r="N36" s="67"/>
      <c r="O36" s="67">
        <f t="shared" si="28"/>
        <v>0</v>
      </c>
      <c r="P36" s="67">
        <f t="shared" si="29"/>
        <v>0</v>
      </c>
      <c r="Q36" s="67">
        <f t="shared" si="30"/>
        <v>0</v>
      </c>
      <c r="R36" s="69">
        <f t="shared" si="22"/>
        <v>0</v>
      </c>
      <c r="S36" s="66">
        <f t="shared" si="23"/>
        <v>0</v>
      </c>
      <c r="T36" s="66">
        <f t="shared" si="24"/>
        <v>0</v>
      </c>
      <c r="U36" s="66">
        <f t="shared" si="25"/>
        <v>0</v>
      </c>
      <c r="V36" s="70">
        <f t="shared" si="31"/>
        <v>0</v>
      </c>
      <c r="W36" s="90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 t="s">
        <v>133</v>
      </c>
      <c r="BJ36" s="66"/>
      <c r="BK36" s="66"/>
      <c r="BL36" s="66"/>
      <c r="BM36" s="70"/>
      <c r="BN36" s="66"/>
      <c r="BO36" s="66"/>
      <c r="BP36" s="90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70"/>
      <c r="DG36" s="66"/>
      <c r="DH36" s="66"/>
      <c r="DI36" s="90"/>
      <c r="DJ36" s="91"/>
      <c r="DK36" s="91"/>
      <c r="DL36" s="91"/>
      <c r="DM36" s="91"/>
      <c r="DN36" s="91"/>
      <c r="DO36" s="297"/>
      <c r="DP36" s="297"/>
      <c r="DQ36" s="297"/>
      <c r="DR36" s="297"/>
      <c r="DS36" s="297"/>
      <c r="DT36" s="297"/>
      <c r="DU36" s="297"/>
      <c r="DV36" s="297"/>
      <c r="DW36" s="297"/>
      <c r="DX36" s="297"/>
      <c r="DY36" s="297"/>
      <c r="DZ36" s="297"/>
      <c r="EA36" s="297"/>
      <c r="EB36" s="297"/>
      <c r="EC36" s="297"/>
      <c r="ED36" s="297"/>
      <c r="EE36" s="297"/>
      <c r="EF36" s="297"/>
      <c r="EG36" s="298"/>
      <c r="EH36" s="298"/>
      <c r="EI36" s="298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70"/>
      <c r="EZ36" s="66"/>
      <c r="FA36" s="70"/>
      <c r="FB36" s="135">
        <f t="shared" si="26"/>
        <v>0</v>
      </c>
      <c r="FC36" s="133">
        <f t="shared" si="32"/>
        <v>0</v>
      </c>
      <c r="FD36" s="174">
        <f t="shared" si="33"/>
        <v>0</v>
      </c>
      <c r="FE36" s="91"/>
      <c r="FF36" s="91"/>
      <c r="FG36" s="66"/>
      <c r="FH36" s="66"/>
      <c r="FI36" s="91"/>
      <c r="FJ36" s="66"/>
      <c r="FK36" s="176"/>
      <c r="FL36" s="176"/>
      <c r="FM36" s="91"/>
      <c r="FN36" s="91"/>
      <c r="FO36" s="66"/>
      <c r="FP36" s="66"/>
      <c r="FQ36" s="66"/>
      <c r="FR36" s="91"/>
      <c r="FS36" s="66"/>
      <c r="FT36" s="91"/>
      <c r="FU36" s="66"/>
      <c r="FV36" s="66"/>
      <c r="FW36" s="91"/>
      <c r="FX36" s="66"/>
      <c r="FY36" s="66"/>
      <c r="FZ36" s="66"/>
      <c r="GA36" s="66"/>
      <c r="GB36" s="66"/>
      <c r="GC36" s="66"/>
      <c r="GD36" s="91"/>
      <c r="GE36" s="66"/>
      <c r="GF36" s="66"/>
      <c r="GG36" s="66"/>
      <c r="GH36" s="66"/>
      <c r="GI36" s="91"/>
      <c r="GJ36" s="66"/>
      <c r="GK36" s="91"/>
      <c r="GL36" s="66"/>
      <c r="GM36" s="66"/>
      <c r="GN36" s="66"/>
      <c r="GO36" s="66"/>
      <c r="GP36" s="91"/>
      <c r="GQ36" s="66"/>
      <c r="GR36" s="66"/>
      <c r="GS36" s="70"/>
      <c r="GT36" s="66"/>
      <c r="GU36" s="66"/>
      <c r="GV36" s="66"/>
      <c r="GW36" s="66"/>
      <c r="GX36" s="66"/>
      <c r="GY36" s="66"/>
      <c r="GZ36" s="93"/>
      <c r="HA36" s="237">
        <f t="shared" si="34"/>
        <v>0</v>
      </c>
      <c r="HB36" s="252"/>
      <c r="HC36" s="253"/>
      <c r="HD36" s="253"/>
      <c r="HE36" s="253"/>
      <c r="HF36" s="253"/>
      <c r="HG36" s="253"/>
      <c r="HH36" s="253"/>
      <c r="HI36" s="253"/>
      <c r="HJ36" s="253"/>
      <c r="HK36" s="253"/>
      <c r="HL36" s="253"/>
      <c r="HM36" s="253"/>
      <c r="HN36" s="253"/>
      <c r="HO36" s="253"/>
      <c r="HP36" s="253"/>
      <c r="HQ36" s="253"/>
      <c r="HR36" s="253"/>
      <c r="HS36" s="253"/>
      <c r="HT36" s="253"/>
      <c r="HU36" s="253"/>
      <c r="HV36" s="253"/>
      <c r="HW36" s="253"/>
      <c r="HX36" s="253"/>
      <c r="HY36" s="253"/>
      <c r="HZ36" s="253"/>
      <c r="IA36" s="253"/>
      <c r="IB36" s="253"/>
      <c r="IC36" s="253"/>
      <c r="ID36" s="253"/>
      <c r="IE36" s="253"/>
      <c r="IF36" s="253"/>
      <c r="IG36" s="253"/>
      <c r="IH36" s="253"/>
      <c r="II36" s="253"/>
      <c r="IJ36" s="253"/>
      <c r="IK36" s="253"/>
      <c r="IL36" s="253"/>
      <c r="IM36" s="253"/>
      <c r="IN36" s="253"/>
      <c r="IO36" s="253"/>
      <c r="IP36" s="253"/>
      <c r="IQ36" s="253"/>
      <c r="IR36" s="66"/>
      <c r="IS36" s="93"/>
      <c r="IT36" s="10"/>
      <c r="IU36" s="10"/>
      <c r="IV36" s="10"/>
    </row>
    <row r="37" spans="1:256" ht="12.75">
      <c r="A37" s="111" t="s">
        <v>108</v>
      </c>
      <c r="B37" s="71"/>
      <c r="C37" s="294">
        <v>6</v>
      </c>
      <c r="D37" s="16">
        <f t="shared" si="38"/>
        <v>2</v>
      </c>
      <c r="E37" s="66">
        <f t="shared" si="16"/>
        <v>2</v>
      </c>
      <c r="F37" s="16">
        <f t="shared" si="17"/>
        <v>0</v>
      </c>
      <c r="G37" s="16">
        <f t="shared" si="18"/>
        <v>4</v>
      </c>
      <c r="H37" s="66">
        <f t="shared" si="19"/>
        <v>0</v>
      </c>
      <c r="I37" s="291">
        <f t="shared" si="20"/>
        <v>270</v>
      </c>
      <c r="J37" s="68">
        <f t="shared" si="21"/>
        <v>45</v>
      </c>
      <c r="K37" s="68">
        <f>ABS(I37*100/I1)</f>
        <v>7.142857142857143</v>
      </c>
      <c r="L37" s="67"/>
      <c r="M37" s="67">
        <f t="shared" si="37"/>
        <v>6</v>
      </c>
      <c r="N37" s="67"/>
      <c r="O37" s="67">
        <f t="shared" si="28"/>
        <v>0</v>
      </c>
      <c r="P37" s="67">
        <f t="shared" si="29"/>
        <v>0</v>
      </c>
      <c r="Q37" s="67">
        <f t="shared" si="30"/>
        <v>0</v>
      </c>
      <c r="R37" s="69">
        <f t="shared" si="22"/>
        <v>0</v>
      </c>
      <c r="S37" s="66">
        <f t="shared" si="23"/>
        <v>0</v>
      </c>
      <c r="T37" s="66">
        <f t="shared" si="24"/>
        <v>0</v>
      </c>
      <c r="U37" s="66">
        <f t="shared" si="25"/>
        <v>0</v>
      </c>
      <c r="V37" s="70">
        <f t="shared" si="31"/>
        <v>0</v>
      </c>
      <c r="W37" s="90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 t="s">
        <v>134</v>
      </c>
      <c r="AL37" s="91"/>
      <c r="AM37" s="91"/>
      <c r="AN37" s="91" t="s">
        <v>134</v>
      </c>
      <c r="AO37" s="66"/>
      <c r="AP37" s="66"/>
      <c r="AQ37" s="66" t="s">
        <v>134</v>
      </c>
      <c r="AR37" s="66"/>
      <c r="AS37" s="66"/>
      <c r="AT37" s="66"/>
      <c r="AU37" s="66"/>
      <c r="AV37" s="66"/>
      <c r="AW37" s="66"/>
      <c r="AX37" s="66" t="s">
        <v>133</v>
      </c>
      <c r="AY37" s="66"/>
      <c r="AZ37" s="66"/>
      <c r="BA37" s="66"/>
      <c r="BB37" s="66"/>
      <c r="BC37" s="66"/>
      <c r="BD37" s="66"/>
      <c r="BE37" s="66"/>
      <c r="BF37" s="66"/>
      <c r="BG37" s="66"/>
      <c r="BH37" s="66" t="s">
        <v>133</v>
      </c>
      <c r="BI37" s="66" t="s">
        <v>134</v>
      </c>
      <c r="BJ37" s="66"/>
      <c r="BK37" s="66"/>
      <c r="BL37" s="66"/>
      <c r="BM37" s="70"/>
      <c r="BN37" s="66"/>
      <c r="BO37" s="66"/>
      <c r="BP37" s="90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>
        <v>3</v>
      </c>
      <c r="CE37" s="91"/>
      <c r="CF37" s="91"/>
      <c r="CG37" s="91">
        <v>1</v>
      </c>
      <c r="CH37" s="66"/>
      <c r="CI37" s="66"/>
      <c r="CJ37" s="66">
        <v>8</v>
      </c>
      <c r="CK37" s="66"/>
      <c r="CL37" s="66"/>
      <c r="CM37" s="66"/>
      <c r="CN37" s="66"/>
      <c r="CO37" s="66"/>
      <c r="CP37" s="66"/>
      <c r="CQ37" s="66">
        <v>90</v>
      </c>
      <c r="CR37" s="66"/>
      <c r="CS37" s="66"/>
      <c r="CT37" s="66"/>
      <c r="CU37" s="66"/>
      <c r="CV37" s="66"/>
      <c r="CW37" s="66"/>
      <c r="CX37" s="66"/>
      <c r="CY37" s="66"/>
      <c r="CZ37" s="66"/>
      <c r="DA37" s="66">
        <v>90</v>
      </c>
      <c r="DB37" s="66">
        <v>78</v>
      </c>
      <c r="DC37" s="66"/>
      <c r="DD37" s="66"/>
      <c r="DE37" s="66"/>
      <c r="DF37" s="70"/>
      <c r="DG37" s="66"/>
      <c r="DH37" s="66"/>
      <c r="DI37" s="90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 t="s">
        <v>141</v>
      </c>
      <c r="DX37" s="91"/>
      <c r="DY37" s="91"/>
      <c r="DZ37" s="91" t="s">
        <v>141</v>
      </c>
      <c r="EA37" s="66"/>
      <c r="EB37" s="66"/>
      <c r="EC37" s="66" t="s">
        <v>141</v>
      </c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 t="s">
        <v>141</v>
      </c>
      <c r="EV37" s="66"/>
      <c r="EW37" s="66"/>
      <c r="EX37" s="66"/>
      <c r="EY37" s="70"/>
      <c r="EZ37" s="66"/>
      <c r="FA37" s="70"/>
      <c r="FB37" s="135">
        <f t="shared" si="26"/>
        <v>0</v>
      </c>
      <c r="FC37" s="133">
        <f t="shared" si="32"/>
        <v>0</v>
      </c>
      <c r="FD37" s="174">
        <f t="shared" si="33"/>
        <v>0</v>
      </c>
      <c r="FE37" s="91"/>
      <c r="FF37" s="66"/>
      <c r="FG37" s="66"/>
      <c r="FH37" s="66"/>
      <c r="FI37" s="66"/>
      <c r="FJ37" s="176"/>
      <c r="FK37" s="17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70"/>
      <c r="GM37" s="66"/>
      <c r="GN37" s="70"/>
      <c r="GO37" s="66"/>
      <c r="GP37" s="70"/>
      <c r="GQ37" s="66"/>
      <c r="GR37" s="66"/>
      <c r="GS37" s="70"/>
      <c r="GT37" s="66"/>
      <c r="GU37" s="66"/>
      <c r="GV37" s="66"/>
      <c r="GW37" s="66"/>
      <c r="GX37" s="66"/>
      <c r="GY37" s="123"/>
      <c r="GZ37" s="124"/>
      <c r="HA37" s="237">
        <f t="shared" si="34"/>
        <v>0</v>
      </c>
      <c r="HB37" s="252"/>
      <c r="HC37" s="253"/>
      <c r="HD37" s="253"/>
      <c r="HE37" s="253"/>
      <c r="HF37" s="253"/>
      <c r="HG37" s="253"/>
      <c r="HH37" s="253"/>
      <c r="HI37" s="253"/>
      <c r="HJ37" s="253"/>
      <c r="HK37" s="253"/>
      <c r="HL37" s="253"/>
      <c r="HM37" s="253"/>
      <c r="HN37" s="253"/>
      <c r="HO37" s="253"/>
      <c r="HP37" s="253"/>
      <c r="HQ37" s="253"/>
      <c r="HR37" s="253"/>
      <c r="HS37" s="253"/>
      <c r="HT37" s="253"/>
      <c r="HU37" s="253"/>
      <c r="HV37" s="253"/>
      <c r="HW37" s="253"/>
      <c r="HX37" s="253"/>
      <c r="HY37" s="253"/>
      <c r="HZ37" s="253"/>
      <c r="IA37" s="253"/>
      <c r="IB37" s="253"/>
      <c r="IC37" s="253"/>
      <c r="ID37" s="253"/>
      <c r="IE37" s="253"/>
      <c r="IF37" s="253"/>
      <c r="IG37" s="253"/>
      <c r="IH37" s="253"/>
      <c r="II37" s="253"/>
      <c r="IJ37" s="253"/>
      <c r="IK37" s="253"/>
      <c r="IL37" s="253"/>
      <c r="IM37" s="253"/>
      <c r="IN37" s="253"/>
      <c r="IO37" s="253"/>
      <c r="IP37" s="253"/>
      <c r="IQ37" s="253"/>
      <c r="IR37" s="123"/>
      <c r="IS37" s="124"/>
      <c r="IT37" s="139"/>
      <c r="IU37" s="139"/>
      <c r="IV37" s="139"/>
    </row>
    <row r="38" spans="1:256" s="106" customFormat="1" ht="12.75">
      <c r="A38" s="115" t="s">
        <v>139</v>
      </c>
      <c r="B38" s="71"/>
      <c r="C38" s="294">
        <v>2</v>
      </c>
      <c r="D38" s="16">
        <f t="shared" si="38"/>
        <v>0</v>
      </c>
      <c r="E38" s="66">
        <f t="shared" si="16"/>
        <v>0</v>
      </c>
      <c r="F38" s="16">
        <f t="shared" si="17"/>
        <v>0</v>
      </c>
      <c r="G38" s="16">
        <f t="shared" si="18"/>
        <v>2</v>
      </c>
      <c r="H38" s="66">
        <f t="shared" si="19"/>
        <v>0</v>
      </c>
      <c r="I38" s="291">
        <f t="shared" si="20"/>
        <v>61</v>
      </c>
      <c r="J38" s="68">
        <f t="shared" si="21"/>
        <v>30.5</v>
      </c>
      <c r="K38" s="68">
        <f>ABS(I38*100/I1)</f>
        <v>1.6137566137566137</v>
      </c>
      <c r="L38" s="67"/>
      <c r="M38" s="67">
        <f t="shared" si="37"/>
        <v>2</v>
      </c>
      <c r="N38" s="67"/>
      <c r="O38" s="67">
        <f t="shared" si="28"/>
        <v>0</v>
      </c>
      <c r="P38" s="67">
        <f t="shared" si="29"/>
        <v>0</v>
      </c>
      <c r="Q38" s="67">
        <f t="shared" si="30"/>
        <v>0</v>
      </c>
      <c r="R38" s="69">
        <f t="shared" si="22"/>
        <v>0</v>
      </c>
      <c r="S38" s="66">
        <f t="shared" si="23"/>
        <v>0</v>
      </c>
      <c r="T38" s="66">
        <f t="shared" si="24"/>
        <v>0</v>
      </c>
      <c r="U38" s="66">
        <f t="shared" si="25"/>
        <v>0</v>
      </c>
      <c r="V38" s="70">
        <f t="shared" si="31"/>
        <v>0</v>
      </c>
      <c r="W38" s="90"/>
      <c r="X38" s="91"/>
      <c r="Y38" s="91"/>
      <c r="Z38" s="91"/>
      <c r="AA38" s="91"/>
      <c r="AB38" s="91"/>
      <c r="AC38" s="91"/>
      <c r="AD38" s="91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91"/>
      <c r="AP38" s="66"/>
      <c r="AQ38" s="66"/>
      <c r="AR38" s="66"/>
      <c r="AS38" s="91"/>
      <c r="AT38" s="91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91"/>
      <c r="BG38" s="66"/>
      <c r="BH38" s="66" t="s">
        <v>134</v>
      </c>
      <c r="BI38" s="66" t="s">
        <v>134</v>
      </c>
      <c r="BJ38" s="66"/>
      <c r="BK38" s="91"/>
      <c r="BL38" s="66"/>
      <c r="BM38" s="70"/>
      <c r="BN38" s="66"/>
      <c r="BO38" s="66"/>
      <c r="BP38" s="90"/>
      <c r="BQ38" s="91"/>
      <c r="BR38" s="91"/>
      <c r="BS38" s="91"/>
      <c r="BT38" s="91"/>
      <c r="BU38" s="91"/>
      <c r="BV38" s="91"/>
      <c r="BW38" s="91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91"/>
      <c r="CI38" s="66"/>
      <c r="CJ38" s="66"/>
      <c r="CK38" s="66"/>
      <c r="CL38" s="91"/>
      <c r="CM38" s="91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91"/>
      <c r="CZ38" s="66"/>
      <c r="DA38" s="66">
        <v>36</v>
      </c>
      <c r="DB38" s="66">
        <v>25</v>
      </c>
      <c r="DC38" s="66"/>
      <c r="DD38" s="91"/>
      <c r="DE38" s="66"/>
      <c r="DF38" s="70"/>
      <c r="DG38" s="66"/>
      <c r="DH38" s="66"/>
      <c r="DI38" s="90"/>
      <c r="DJ38" s="91"/>
      <c r="DK38" s="91"/>
      <c r="DL38" s="91"/>
      <c r="DM38" s="91"/>
      <c r="DN38" s="91"/>
      <c r="DO38" s="91"/>
      <c r="DP38" s="91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91"/>
      <c r="EB38" s="66"/>
      <c r="EC38" s="66"/>
      <c r="ED38" s="66"/>
      <c r="EE38" s="91"/>
      <c r="EF38" s="91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91"/>
      <c r="ES38" s="66"/>
      <c r="ET38" s="66" t="s">
        <v>141</v>
      </c>
      <c r="EU38" s="66" t="s">
        <v>141</v>
      </c>
      <c r="EV38" s="66"/>
      <c r="EW38" s="91"/>
      <c r="EX38" s="66"/>
      <c r="EY38" s="70"/>
      <c r="EZ38" s="66"/>
      <c r="FA38" s="70"/>
      <c r="FB38" s="135">
        <f t="shared" si="26"/>
        <v>0</v>
      </c>
      <c r="FC38" s="133">
        <f t="shared" si="32"/>
        <v>0</v>
      </c>
      <c r="FD38" s="174">
        <f t="shared" si="33"/>
        <v>0</v>
      </c>
      <c r="FE38" s="91"/>
      <c r="FF38" s="66"/>
      <c r="FG38" s="91"/>
      <c r="FH38" s="66"/>
      <c r="FI38" s="66"/>
      <c r="FJ38" s="66"/>
      <c r="FK38" s="66"/>
      <c r="FL38" s="91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70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93"/>
      <c r="HA38" s="237">
        <f t="shared" si="34"/>
        <v>0</v>
      </c>
      <c r="HB38" s="252"/>
      <c r="HC38" s="253"/>
      <c r="HD38" s="253"/>
      <c r="HE38" s="253"/>
      <c r="HF38" s="253"/>
      <c r="HG38" s="253"/>
      <c r="HH38" s="253"/>
      <c r="HI38" s="253"/>
      <c r="HJ38" s="253"/>
      <c r="HK38" s="253"/>
      <c r="HL38" s="253"/>
      <c r="HM38" s="253"/>
      <c r="HN38" s="253"/>
      <c r="HO38" s="253"/>
      <c r="HP38" s="253"/>
      <c r="HQ38" s="253"/>
      <c r="HR38" s="253"/>
      <c r="HS38" s="253"/>
      <c r="HT38" s="253"/>
      <c r="HU38" s="253"/>
      <c r="HV38" s="253"/>
      <c r="HW38" s="253"/>
      <c r="HX38" s="253"/>
      <c r="HY38" s="253"/>
      <c r="HZ38" s="253"/>
      <c r="IA38" s="253"/>
      <c r="IB38" s="253"/>
      <c r="IC38" s="253"/>
      <c r="ID38" s="253"/>
      <c r="IE38" s="253"/>
      <c r="IF38" s="253"/>
      <c r="IG38" s="253"/>
      <c r="IH38" s="253"/>
      <c r="II38" s="253"/>
      <c r="IJ38" s="253"/>
      <c r="IK38" s="253"/>
      <c r="IL38" s="253"/>
      <c r="IM38" s="253"/>
      <c r="IN38" s="253"/>
      <c r="IO38" s="253"/>
      <c r="IP38" s="253"/>
      <c r="IQ38" s="253"/>
      <c r="IR38" s="66"/>
      <c r="IS38" s="93"/>
      <c r="IT38" s="10"/>
      <c r="IU38" s="10"/>
      <c r="IV38" s="10"/>
    </row>
    <row r="39" spans="1:256" s="106" customFormat="1" ht="13.5" thickBot="1">
      <c r="A39" s="111" t="s">
        <v>109</v>
      </c>
      <c r="B39" s="71" t="s">
        <v>144</v>
      </c>
      <c r="C39" s="294">
        <v>3</v>
      </c>
      <c r="D39" s="16">
        <f t="shared" si="38"/>
        <v>0</v>
      </c>
      <c r="E39" s="66">
        <f t="shared" si="16"/>
        <v>0</v>
      </c>
      <c r="F39" s="16">
        <f t="shared" si="17"/>
        <v>0</v>
      </c>
      <c r="G39" s="16">
        <f t="shared" si="18"/>
        <v>3</v>
      </c>
      <c r="H39" s="66">
        <f t="shared" si="19"/>
        <v>0</v>
      </c>
      <c r="I39" s="291">
        <f t="shared" si="20"/>
        <v>11</v>
      </c>
      <c r="J39" s="68">
        <f t="shared" si="21"/>
        <v>3.6666666666666665</v>
      </c>
      <c r="K39" s="68">
        <f>ABS(I39*100/I1)</f>
        <v>0.291005291005291</v>
      </c>
      <c r="L39" s="67"/>
      <c r="M39" s="67">
        <f>COUNTIF(X39:BM39,"C")+COUNTIF(X39:BM39,"T")</f>
        <v>3</v>
      </c>
      <c r="N39" s="67"/>
      <c r="O39" s="67">
        <f t="shared" si="28"/>
        <v>0</v>
      </c>
      <c r="P39" s="67">
        <f t="shared" si="29"/>
        <v>0</v>
      </c>
      <c r="Q39" s="67">
        <f t="shared" si="30"/>
        <v>0</v>
      </c>
      <c r="R39" s="69">
        <f t="shared" si="22"/>
        <v>1</v>
      </c>
      <c r="S39" s="66">
        <f t="shared" si="23"/>
        <v>0</v>
      </c>
      <c r="T39" s="66">
        <f t="shared" si="24"/>
        <v>0</v>
      </c>
      <c r="U39" s="66">
        <f t="shared" si="25"/>
        <v>0</v>
      </c>
      <c r="V39" s="70">
        <f t="shared" si="31"/>
        <v>0</v>
      </c>
      <c r="W39" s="90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 t="s">
        <v>134</v>
      </c>
      <c r="AL39" s="91"/>
      <c r="AM39" s="91"/>
      <c r="AN39" s="91"/>
      <c r="AO39" s="66"/>
      <c r="AP39" s="91" t="s">
        <v>134</v>
      </c>
      <c r="AQ39" s="91" t="s">
        <v>134</v>
      </c>
      <c r="AR39" s="91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70"/>
      <c r="BN39" s="66"/>
      <c r="BO39" s="66"/>
      <c r="BP39" s="90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>
        <v>1</v>
      </c>
      <c r="CE39" s="91"/>
      <c r="CF39" s="91"/>
      <c r="CG39" s="91"/>
      <c r="CH39" s="66"/>
      <c r="CI39" s="91">
        <v>7</v>
      </c>
      <c r="CJ39" s="91">
        <v>3</v>
      </c>
      <c r="CK39" s="91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70"/>
      <c r="DG39" s="66"/>
      <c r="DH39" s="66"/>
      <c r="DI39" s="90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 t="s">
        <v>141</v>
      </c>
      <c r="DX39" s="91"/>
      <c r="DY39" s="91"/>
      <c r="DZ39" s="91"/>
      <c r="EA39" s="66"/>
      <c r="EB39" s="91" t="s">
        <v>141</v>
      </c>
      <c r="EC39" s="91" t="s">
        <v>141</v>
      </c>
      <c r="ED39" s="91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70"/>
      <c r="EZ39" s="66"/>
      <c r="FA39" s="70"/>
      <c r="FB39" s="135">
        <f t="shared" si="26"/>
        <v>1</v>
      </c>
      <c r="FC39" s="133">
        <f t="shared" si="32"/>
        <v>0</v>
      </c>
      <c r="FD39" s="174">
        <f t="shared" si="33"/>
        <v>0</v>
      </c>
      <c r="FE39" s="91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91"/>
      <c r="FW39" s="216">
        <v>1</v>
      </c>
      <c r="FX39" s="66"/>
      <c r="FY39" s="66"/>
      <c r="FZ39" s="66"/>
      <c r="GA39" s="91"/>
      <c r="GB39" s="66"/>
      <c r="GC39" s="91"/>
      <c r="GD39" s="91"/>
      <c r="GE39" s="66"/>
      <c r="GF39" s="91"/>
      <c r="GG39" s="66"/>
      <c r="GH39" s="66"/>
      <c r="GI39" s="66"/>
      <c r="GJ39" s="66"/>
      <c r="GK39" s="66"/>
      <c r="GL39" s="91"/>
      <c r="GM39" s="66"/>
      <c r="GN39" s="66"/>
      <c r="GO39" s="66"/>
      <c r="GP39" s="70"/>
      <c r="GQ39" s="66"/>
      <c r="GR39" s="66"/>
      <c r="GS39" s="70"/>
      <c r="GT39" s="66"/>
      <c r="GU39" s="66"/>
      <c r="GV39" s="66"/>
      <c r="GW39" s="66"/>
      <c r="GX39" s="66"/>
      <c r="GY39" s="66"/>
      <c r="GZ39" s="93"/>
      <c r="HA39" s="237">
        <f t="shared" si="34"/>
        <v>0</v>
      </c>
      <c r="HB39" s="252"/>
      <c r="HC39" s="253"/>
      <c r="HD39" s="253"/>
      <c r="HE39" s="253"/>
      <c r="HF39" s="253"/>
      <c r="HG39" s="253"/>
      <c r="HH39" s="253"/>
      <c r="HI39" s="253"/>
      <c r="HJ39" s="253"/>
      <c r="HK39" s="253"/>
      <c r="HL39" s="253"/>
      <c r="HM39" s="253"/>
      <c r="HN39" s="253"/>
      <c r="HO39" s="253"/>
      <c r="HP39" s="253"/>
      <c r="HQ39" s="253"/>
      <c r="HR39" s="253"/>
      <c r="HS39" s="253"/>
      <c r="HT39" s="253"/>
      <c r="HU39" s="253"/>
      <c r="HV39" s="253"/>
      <c r="HW39" s="253"/>
      <c r="HX39" s="253"/>
      <c r="HY39" s="253"/>
      <c r="HZ39" s="253"/>
      <c r="IA39" s="253"/>
      <c r="IB39" s="253"/>
      <c r="IC39" s="253"/>
      <c r="ID39" s="253"/>
      <c r="IE39" s="253"/>
      <c r="IF39" s="253"/>
      <c r="IG39" s="253"/>
      <c r="IH39" s="253"/>
      <c r="II39" s="253"/>
      <c r="IJ39" s="253"/>
      <c r="IK39" s="253"/>
      <c r="IL39" s="253"/>
      <c r="IM39" s="253"/>
      <c r="IN39" s="253"/>
      <c r="IO39" s="253"/>
      <c r="IP39" s="253"/>
      <c r="IQ39" s="253"/>
      <c r="IR39" s="66"/>
      <c r="IS39" s="93"/>
      <c r="IT39" s="10"/>
      <c r="IU39" s="10"/>
      <c r="IV39" s="10"/>
    </row>
    <row r="40" spans="1:256" s="106" customFormat="1" ht="12.75" hidden="1">
      <c r="A40" s="111"/>
      <c r="B40" s="71"/>
      <c r="C40" s="22">
        <f>COUNT(BQ40:DH40)</f>
        <v>0</v>
      </c>
      <c r="D40" s="16">
        <f aca="true" t="shared" si="39" ref="D40:D61">COUNTIF(X40:BO40,"T")</f>
        <v>0</v>
      </c>
      <c r="E40" s="66">
        <f t="shared" si="16"/>
        <v>0</v>
      </c>
      <c r="F40" s="16">
        <f t="shared" si="17"/>
        <v>0</v>
      </c>
      <c r="G40" s="16">
        <f t="shared" si="18"/>
        <v>0</v>
      </c>
      <c r="H40" s="66">
        <f t="shared" si="19"/>
        <v>0</v>
      </c>
      <c r="I40" s="67">
        <f t="shared" si="20"/>
        <v>0</v>
      </c>
      <c r="J40" s="68" t="e">
        <f t="shared" si="21"/>
        <v>#DIV/0!</v>
      </c>
      <c r="K40" s="68">
        <f>ABS(I40*100/I1)</f>
        <v>0</v>
      </c>
      <c r="L40" s="67">
        <f>K1</f>
        <v>42</v>
      </c>
      <c r="M40" s="67">
        <f aca="true" t="shared" si="40" ref="M40:M46">COUNTIF(X40:BM40,"C")+COUNTIF(X40:BM40,"T")</f>
        <v>0</v>
      </c>
      <c r="N40" s="67">
        <f>SUM(O40:Q40)</f>
        <v>0</v>
      </c>
      <c r="O40" s="67">
        <f t="shared" si="28"/>
        <v>0</v>
      </c>
      <c r="P40" s="67">
        <f t="shared" si="29"/>
        <v>0</v>
      </c>
      <c r="Q40" s="67">
        <f t="shared" si="30"/>
        <v>0</v>
      </c>
      <c r="R40" s="69">
        <f t="shared" si="22"/>
        <v>0</v>
      </c>
      <c r="S40" s="66">
        <f t="shared" si="23"/>
        <v>0</v>
      </c>
      <c r="T40" s="66">
        <f t="shared" si="24"/>
        <v>0</v>
      </c>
      <c r="U40" s="66">
        <f t="shared" si="25"/>
        <v>0</v>
      </c>
      <c r="V40" s="70">
        <f t="shared" si="31"/>
        <v>0</v>
      </c>
      <c r="W40" s="90"/>
      <c r="X40" s="91"/>
      <c r="Y40" s="91"/>
      <c r="Z40" s="91"/>
      <c r="AA40" s="91"/>
      <c r="AB40" s="91"/>
      <c r="AC40" s="91"/>
      <c r="AD40" s="91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91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70"/>
      <c r="BN40" s="66"/>
      <c r="BO40" s="66"/>
      <c r="BP40" s="90"/>
      <c r="BQ40" s="91"/>
      <c r="BR40" s="91"/>
      <c r="BS40" s="91"/>
      <c r="BT40" s="91"/>
      <c r="BU40" s="91"/>
      <c r="BV40" s="91"/>
      <c r="BW40" s="91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91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70"/>
      <c r="DG40" s="66"/>
      <c r="DH40" s="66"/>
      <c r="DI40" s="90"/>
      <c r="DJ40" s="91"/>
      <c r="DK40" s="91"/>
      <c r="DL40" s="91"/>
      <c r="DM40" s="91"/>
      <c r="DN40" s="91"/>
      <c r="DO40" s="91"/>
      <c r="DP40" s="91"/>
      <c r="DQ40" s="91"/>
      <c r="DR40" s="91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70"/>
      <c r="EZ40" s="66"/>
      <c r="FA40" s="70"/>
      <c r="FB40" s="135">
        <f t="shared" si="26"/>
        <v>0</v>
      </c>
      <c r="FC40" s="133">
        <f t="shared" si="32"/>
        <v>0</v>
      </c>
      <c r="FD40" s="174">
        <f t="shared" si="33"/>
        <v>0</v>
      </c>
      <c r="FE40" s="91"/>
      <c r="FF40" s="66"/>
      <c r="FG40" s="66"/>
      <c r="FH40" s="66"/>
      <c r="FI40" s="66"/>
      <c r="FJ40" s="91"/>
      <c r="FK40" s="66"/>
      <c r="FL40" s="91"/>
      <c r="FM40" s="70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91"/>
      <c r="GO40" s="66"/>
      <c r="GP40" s="70"/>
      <c r="GQ40" s="66"/>
      <c r="GR40" s="66"/>
      <c r="GS40" s="70"/>
      <c r="GT40" s="66"/>
      <c r="GU40" s="66"/>
      <c r="GV40" s="66"/>
      <c r="GW40" s="66"/>
      <c r="GX40" s="66"/>
      <c r="GY40" s="66"/>
      <c r="GZ40" s="93"/>
      <c r="HA40" s="237">
        <f t="shared" si="34"/>
        <v>0</v>
      </c>
      <c r="HB40" s="252"/>
      <c r="HC40" s="253"/>
      <c r="HD40" s="253"/>
      <c r="HE40" s="253"/>
      <c r="HF40" s="253"/>
      <c r="HG40" s="253"/>
      <c r="HH40" s="253"/>
      <c r="HI40" s="253"/>
      <c r="HJ40" s="253"/>
      <c r="HK40" s="253"/>
      <c r="HL40" s="253"/>
      <c r="HM40" s="253"/>
      <c r="HN40" s="253"/>
      <c r="HO40" s="253"/>
      <c r="HP40" s="253"/>
      <c r="HQ40" s="253"/>
      <c r="HR40" s="253"/>
      <c r="HS40" s="253"/>
      <c r="HT40" s="253"/>
      <c r="HU40" s="253"/>
      <c r="HV40" s="253"/>
      <c r="HW40" s="253"/>
      <c r="HX40" s="253"/>
      <c r="HY40" s="253"/>
      <c r="HZ40" s="253"/>
      <c r="IA40" s="253"/>
      <c r="IB40" s="253"/>
      <c r="IC40" s="253"/>
      <c r="ID40" s="253"/>
      <c r="IE40" s="253"/>
      <c r="IF40" s="253"/>
      <c r="IG40" s="253"/>
      <c r="IH40" s="253"/>
      <c r="II40" s="253"/>
      <c r="IJ40" s="253"/>
      <c r="IK40" s="253"/>
      <c r="IL40" s="253"/>
      <c r="IM40" s="253"/>
      <c r="IN40" s="253"/>
      <c r="IO40" s="253"/>
      <c r="IP40" s="253"/>
      <c r="IQ40" s="253"/>
      <c r="IR40" s="66"/>
      <c r="IS40" s="93"/>
      <c r="IT40" s="10"/>
      <c r="IU40" s="10"/>
      <c r="IV40" s="10"/>
    </row>
    <row r="41" spans="1:256" s="106" customFormat="1" ht="12.75" hidden="1">
      <c r="A41" s="115"/>
      <c r="B41" s="71"/>
      <c r="C41" s="22">
        <f aca="true" t="shared" si="41" ref="C41:C59">COUNT(BQ41:DH41)</f>
        <v>0</v>
      </c>
      <c r="D41" s="16">
        <f t="shared" si="39"/>
        <v>0</v>
      </c>
      <c r="E41" s="66">
        <f aca="true" t="shared" si="42" ref="E41:E59">COUNTIF(BQ41:DH41,90)</f>
        <v>0</v>
      </c>
      <c r="F41" s="16">
        <f aca="true" t="shared" si="43" ref="F41:F59">COUNTIF(DJ41:FA41,"I")</f>
        <v>0</v>
      </c>
      <c r="G41" s="16">
        <f aca="true" t="shared" si="44" ref="G41:G59">COUNTIF(DJ41:FA41,"E")</f>
        <v>0</v>
      </c>
      <c r="H41" s="66">
        <f aca="true" t="shared" si="45" ref="H41:H61">COUNTIF(BQ41:DH41,"S")</f>
        <v>0</v>
      </c>
      <c r="I41" s="67">
        <f aca="true" t="shared" si="46" ref="I41:I59">SUM(BQ41:DH41)</f>
        <v>0</v>
      </c>
      <c r="J41" s="68" t="e">
        <f t="shared" si="21"/>
        <v>#DIV/0!</v>
      </c>
      <c r="K41" s="68">
        <f>ABS(I41*100/I1)</f>
        <v>0</v>
      </c>
      <c r="L41" s="67">
        <f>K1</f>
        <v>42</v>
      </c>
      <c r="M41" s="67">
        <f t="shared" si="40"/>
        <v>0</v>
      </c>
      <c r="N41" s="67">
        <f>SUM(O41:Q41)</f>
        <v>0</v>
      </c>
      <c r="O41" s="67">
        <f t="shared" si="28"/>
        <v>0</v>
      </c>
      <c r="P41" s="67">
        <f t="shared" si="29"/>
        <v>0</v>
      </c>
      <c r="Q41" s="67">
        <f t="shared" si="30"/>
        <v>0</v>
      </c>
      <c r="R41" s="69">
        <f aca="true" t="shared" si="47" ref="R41:R66">COUNTIF(FC41:GT41,1)</f>
        <v>0</v>
      </c>
      <c r="S41" s="66">
        <f aca="true" t="shared" si="48" ref="S41:S66">COUNTIF(FC41:GT41,2)</f>
        <v>0</v>
      </c>
      <c r="T41" s="66">
        <f aca="true" t="shared" si="49" ref="T41:T66">COUNTIF(FC41:GT41,"R")</f>
        <v>0</v>
      </c>
      <c r="U41" s="66">
        <f t="shared" si="25"/>
        <v>0</v>
      </c>
      <c r="V41" s="70">
        <f t="shared" si="31"/>
        <v>0</v>
      </c>
      <c r="W41" s="90"/>
      <c r="X41" s="91"/>
      <c r="Y41" s="91"/>
      <c r="Z41" s="91"/>
      <c r="AA41" s="91"/>
      <c r="AB41" s="91"/>
      <c r="AC41" s="91"/>
      <c r="AD41" s="91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91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70"/>
      <c r="BN41" s="66"/>
      <c r="BO41" s="66"/>
      <c r="BP41" s="90"/>
      <c r="BQ41" s="91"/>
      <c r="BR41" s="91"/>
      <c r="BS41" s="91"/>
      <c r="BT41" s="91"/>
      <c r="BU41" s="91"/>
      <c r="BV41" s="91"/>
      <c r="BW41" s="91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91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70"/>
      <c r="DG41" s="66"/>
      <c r="DH41" s="66"/>
      <c r="DI41" s="90"/>
      <c r="DJ41" s="91"/>
      <c r="DK41" s="91"/>
      <c r="DL41" s="91"/>
      <c r="DM41" s="91"/>
      <c r="DN41" s="91"/>
      <c r="DO41" s="91"/>
      <c r="DP41" s="66"/>
      <c r="DQ41" s="66"/>
      <c r="DR41" s="91"/>
      <c r="DS41" s="91"/>
      <c r="DT41" s="91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70"/>
      <c r="EZ41" s="66"/>
      <c r="FA41" s="70"/>
      <c r="FB41" s="135">
        <f t="shared" si="26"/>
        <v>0</v>
      </c>
      <c r="FC41" s="133">
        <f t="shared" si="32"/>
        <v>0</v>
      </c>
      <c r="FD41" s="174">
        <f t="shared" si="33"/>
        <v>0</v>
      </c>
      <c r="FE41" s="91"/>
      <c r="FF41" s="66"/>
      <c r="FG41" s="66"/>
      <c r="FH41" s="66"/>
      <c r="FI41" s="66"/>
      <c r="FJ41" s="66"/>
      <c r="FK41" s="66"/>
      <c r="FL41" s="91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91"/>
      <c r="GD41" s="66"/>
      <c r="GE41" s="66"/>
      <c r="GF41" s="66"/>
      <c r="GG41" s="66"/>
      <c r="GH41" s="66"/>
      <c r="GI41" s="66"/>
      <c r="GJ41" s="66"/>
      <c r="GK41" s="66"/>
      <c r="GL41" s="91"/>
      <c r="GM41" s="66"/>
      <c r="GN41" s="66"/>
      <c r="GO41" s="66"/>
      <c r="GP41" s="70"/>
      <c r="GQ41" s="66"/>
      <c r="GR41" s="66"/>
      <c r="GS41" s="66"/>
      <c r="GT41" s="66"/>
      <c r="GU41" s="66"/>
      <c r="GV41" s="66"/>
      <c r="GW41" s="66"/>
      <c r="GX41" s="66"/>
      <c r="GY41" s="66"/>
      <c r="GZ41" s="93"/>
      <c r="HA41" s="237">
        <f t="shared" si="34"/>
        <v>0</v>
      </c>
      <c r="HB41" s="252"/>
      <c r="HC41" s="253"/>
      <c r="HD41" s="253"/>
      <c r="HE41" s="253"/>
      <c r="HF41" s="253"/>
      <c r="HG41" s="253"/>
      <c r="HH41" s="253"/>
      <c r="HI41" s="253"/>
      <c r="HJ41" s="253"/>
      <c r="HK41" s="253"/>
      <c r="HL41" s="253"/>
      <c r="HM41" s="253"/>
      <c r="HN41" s="253"/>
      <c r="HO41" s="253"/>
      <c r="HP41" s="253"/>
      <c r="HQ41" s="253"/>
      <c r="HR41" s="253"/>
      <c r="HS41" s="253"/>
      <c r="HT41" s="253"/>
      <c r="HU41" s="253"/>
      <c r="HV41" s="253"/>
      <c r="HW41" s="253"/>
      <c r="HX41" s="253"/>
      <c r="HY41" s="253"/>
      <c r="HZ41" s="253"/>
      <c r="IA41" s="253"/>
      <c r="IB41" s="253"/>
      <c r="IC41" s="253"/>
      <c r="ID41" s="253"/>
      <c r="IE41" s="253"/>
      <c r="IF41" s="253"/>
      <c r="IG41" s="253"/>
      <c r="IH41" s="253"/>
      <c r="II41" s="253"/>
      <c r="IJ41" s="253"/>
      <c r="IK41" s="253"/>
      <c r="IL41" s="253"/>
      <c r="IM41" s="253"/>
      <c r="IN41" s="253"/>
      <c r="IO41" s="253"/>
      <c r="IP41" s="253"/>
      <c r="IQ41" s="253"/>
      <c r="IR41" s="66"/>
      <c r="IS41" s="93"/>
      <c r="IT41" s="10"/>
      <c r="IU41" s="10"/>
      <c r="IV41" s="10"/>
    </row>
    <row r="42" spans="1:256" s="106" customFormat="1" ht="12.75" hidden="1">
      <c r="A42" s="115"/>
      <c r="B42" s="71"/>
      <c r="C42" s="22">
        <f t="shared" si="41"/>
        <v>0</v>
      </c>
      <c r="D42" s="16">
        <f t="shared" si="39"/>
        <v>0</v>
      </c>
      <c r="E42" s="66">
        <f t="shared" si="42"/>
        <v>0</v>
      </c>
      <c r="F42" s="16">
        <f t="shared" si="43"/>
        <v>0</v>
      </c>
      <c r="G42" s="16">
        <f t="shared" si="44"/>
        <v>0</v>
      </c>
      <c r="H42" s="66">
        <f t="shared" si="45"/>
        <v>0</v>
      </c>
      <c r="I42" s="67">
        <f t="shared" si="46"/>
        <v>0</v>
      </c>
      <c r="J42" s="68" t="e">
        <f t="shared" si="21"/>
        <v>#DIV/0!</v>
      </c>
      <c r="K42" s="68">
        <f>ABS(I42*100/I1)</f>
        <v>0</v>
      </c>
      <c r="L42" s="67">
        <f>K1</f>
        <v>42</v>
      </c>
      <c r="M42" s="67">
        <f t="shared" si="40"/>
        <v>0</v>
      </c>
      <c r="N42" s="67">
        <f>SUM(O42:Q42)</f>
        <v>0</v>
      </c>
      <c r="O42" s="67">
        <f t="shared" si="28"/>
        <v>0</v>
      </c>
      <c r="P42" s="67">
        <f t="shared" si="29"/>
        <v>0</v>
      </c>
      <c r="Q42" s="67">
        <f t="shared" si="30"/>
        <v>0</v>
      </c>
      <c r="R42" s="69">
        <f t="shared" si="47"/>
        <v>0</v>
      </c>
      <c r="S42" s="66">
        <f t="shared" si="48"/>
        <v>0</v>
      </c>
      <c r="T42" s="66">
        <f t="shared" si="49"/>
        <v>0</v>
      </c>
      <c r="U42" s="66">
        <f t="shared" si="25"/>
        <v>0</v>
      </c>
      <c r="V42" s="70">
        <f t="shared" si="31"/>
        <v>0</v>
      </c>
      <c r="W42" s="90"/>
      <c r="X42" s="66"/>
      <c r="Y42" s="66"/>
      <c r="Z42" s="66"/>
      <c r="AA42" s="66"/>
      <c r="AB42" s="66"/>
      <c r="AC42" s="66"/>
      <c r="AD42" s="66"/>
      <c r="AE42" s="91"/>
      <c r="AF42" s="91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70"/>
      <c r="BN42" s="66"/>
      <c r="BO42" s="92"/>
      <c r="BP42" s="90"/>
      <c r="BQ42" s="66"/>
      <c r="BR42" s="66"/>
      <c r="BS42" s="66"/>
      <c r="BT42" s="66"/>
      <c r="BU42" s="66"/>
      <c r="BV42" s="66"/>
      <c r="BW42" s="66"/>
      <c r="BX42" s="91"/>
      <c r="BY42" s="91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70"/>
      <c r="DG42" s="66"/>
      <c r="DH42" s="92"/>
      <c r="DI42" s="90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70"/>
      <c r="EZ42" s="66"/>
      <c r="FA42" s="70"/>
      <c r="FB42" s="135">
        <f t="shared" si="26"/>
        <v>0</v>
      </c>
      <c r="FC42" s="133">
        <f t="shared" si="32"/>
        <v>0</v>
      </c>
      <c r="FD42" s="174">
        <f t="shared" si="33"/>
        <v>0</v>
      </c>
      <c r="FE42" s="91"/>
      <c r="FF42" s="91"/>
      <c r="FG42" s="66"/>
      <c r="FH42" s="66"/>
      <c r="FI42" s="66"/>
      <c r="FJ42" s="91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91"/>
      <c r="GD42" s="66"/>
      <c r="GE42" s="66"/>
      <c r="GF42" s="66"/>
      <c r="GG42" s="66"/>
      <c r="GH42" s="66"/>
      <c r="GI42" s="91"/>
      <c r="GJ42" s="66"/>
      <c r="GK42" s="66"/>
      <c r="GL42" s="66"/>
      <c r="GM42" s="91"/>
      <c r="GN42" s="91"/>
      <c r="GO42" s="91"/>
      <c r="GP42" s="70"/>
      <c r="GQ42" s="66"/>
      <c r="GR42" s="66"/>
      <c r="GS42" s="70"/>
      <c r="GT42" s="66"/>
      <c r="GU42" s="66"/>
      <c r="GV42" s="66"/>
      <c r="GW42" s="66"/>
      <c r="GX42" s="66"/>
      <c r="GY42" s="66"/>
      <c r="GZ42" s="93"/>
      <c r="HA42" s="237">
        <f t="shared" si="34"/>
        <v>0</v>
      </c>
      <c r="HB42" s="252"/>
      <c r="HC42" s="253"/>
      <c r="HD42" s="253"/>
      <c r="HE42" s="253"/>
      <c r="HF42" s="253"/>
      <c r="HG42" s="253"/>
      <c r="HH42" s="253"/>
      <c r="HI42" s="253"/>
      <c r="HJ42" s="253"/>
      <c r="HK42" s="253"/>
      <c r="HL42" s="253"/>
      <c r="HM42" s="253"/>
      <c r="HN42" s="253"/>
      <c r="HO42" s="253"/>
      <c r="HP42" s="253"/>
      <c r="HQ42" s="253"/>
      <c r="HR42" s="253"/>
      <c r="HS42" s="253"/>
      <c r="HT42" s="253"/>
      <c r="HU42" s="253"/>
      <c r="HV42" s="253"/>
      <c r="HW42" s="253"/>
      <c r="HX42" s="253"/>
      <c r="HY42" s="253"/>
      <c r="HZ42" s="253"/>
      <c r="IA42" s="253"/>
      <c r="IB42" s="253"/>
      <c r="IC42" s="253"/>
      <c r="ID42" s="253"/>
      <c r="IE42" s="253"/>
      <c r="IF42" s="253"/>
      <c r="IG42" s="253"/>
      <c r="IH42" s="253"/>
      <c r="II42" s="253"/>
      <c r="IJ42" s="253"/>
      <c r="IK42" s="253"/>
      <c r="IL42" s="253"/>
      <c r="IM42" s="253"/>
      <c r="IN42" s="253"/>
      <c r="IO42" s="253"/>
      <c r="IP42" s="253"/>
      <c r="IQ42" s="253"/>
      <c r="IR42" s="66"/>
      <c r="IS42" s="93"/>
      <c r="IT42" s="10"/>
      <c r="IU42" s="10"/>
      <c r="IV42" s="10"/>
    </row>
    <row r="43" spans="1:256" s="106" customFormat="1" ht="12.75" hidden="1">
      <c r="A43" s="111"/>
      <c r="B43" s="71"/>
      <c r="C43" s="22">
        <f t="shared" si="41"/>
        <v>0</v>
      </c>
      <c r="D43" s="16">
        <f t="shared" si="39"/>
        <v>0</v>
      </c>
      <c r="E43" s="66">
        <f t="shared" si="42"/>
        <v>0</v>
      </c>
      <c r="F43" s="16">
        <f t="shared" si="43"/>
        <v>0</v>
      </c>
      <c r="G43" s="16">
        <f t="shared" si="44"/>
        <v>0</v>
      </c>
      <c r="H43" s="66">
        <f t="shared" si="45"/>
        <v>0</v>
      </c>
      <c r="I43" s="67">
        <f t="shared" si="46"/>
        <v>0</v>
      </c>
      <c r="J43" s="68" t="e">
        <f t="shared" si="21"/>
        <v>#DIV/0!</v>
      </c>
      <c r="K43" s="68">
        <f>ABS(I43*100/I1)</f>
        <v>0</v>
      </c>
      <c r="L43" s="67">
        <f>K1</f>
        <v>42</v>
      </c>
      <c r="M43" s="67">
        <f t="shared" si="40"/>
        <v>0</v>
      </c>
      <c r="N43" s="67">
        <f>SUM(O43:Q43)</f>
        <v>0</v>
      </c>
      <c r="O43" s="67">
        <f t="shared" si="28"/>
        <v>0</v>
      </c>
      <c r="P43" s="67">
        <f t="shared" si="29"/>
        <v>0</v>
      </c>
      <c r="Q43" s="67">
        <f t="shared" si="30"/>
        <v>0</v>
      </c>
      <c r="R43" s="69">
        <f t="shared" si="47"/>
        <v>0</v>
      </c>
      <c r="S43" s="66">
        <f t="shared" si="48"/>
        <v>0</v>
      </c>
      <c r="T43" s="66">
        <f t="shared" si="49"/>
        <v>0</v>
      </c>
      <c r="U43" s="66">
        <f t="shared" si="25"/>
        <v>0</v>
      </c>
      <c r="V43" s="70">
        <f t="shared" si="31"/>
        <v>0</v>
      </c>
      <c r="W43" s="90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70"/>
      <c r="BN43" s="66"/>
      <c r="BO43" s="92"/>
      <c r="BP43" s="90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70"/>
      <c r="DG43" s="66"/>
      <c r="DH43" s="92"/>
      <c r="DI43" s="90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70"/>
      <c r="EZ43" s="66"/>
      <c r="FA43" s="70"/>
      <c r="FB43" s="135">
        <f t="shared" si="26"/>
        <v>0</v>
      </c>
      <c r="FC43" s="133">
        <f t="shared" si="32"/>
        <v>0</v>
      </c>
      <c r="FD43" s="174">
        <f t="shared" si="33"/>
        <v>0</v>
      </c>
      <c r="FE43" s="91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70"/>
      <c r="GQ43" s="66"/>
      <c r="GR43" s="66"/>
      <c r="GS43" s="70"/>
      <c r="GT43" s="66"/>
      <c r="GU43" s="66"/>
      <c r="GV43" s="66"/>
      <c r="GW43" s="66"/>
      <c r="GX43" s="66"/>
      <c r="GY43" s="66"/>
      <c r="GZ43" s="93"/>
      <c r="HA43" s="237">
        <f t="shared" si="34"/>
        <v>0</v>
      </c>
      <c r="HB43" s="252"/>
      <c r="HC43" s="253"/>
      <c r="HD43" s="253"/>
      <c r="HE43" s="253"/>
      <c r="HF43" s="253"/>
      <c r="HG43" s="253"/>
      <c r="HH43" s="253"/>
      <c r="HI43" s="253"/>
      <c r="HJ43" s="253"/>
      <c r="HK43" s="253"/>
      <c r="HL43" s="253"/>
      <c r="HM43" s="253"/>
      <c r="HN43" s="253"/>
      <c r="HO43" s="253"/>
      <c r="HP43" s="253"/>
      <c r="HQ43" s="253"/>
      <c r="HR43" s="253"/>
      <c r="HS43" s="253"/>
      <c r="HT43" s="253"/>
      <c r="HU43" s="253"/>
      <c r="HV43" s="253"/>
      <c r="HW43" s="253"/>
      <c r="HX43" s="253"/>
      <c r="HY43" s="253"/>
      <c r="HZ43" s="253"/>
      <c r="IA43" s="253"/>
      <c r="IB43" s="253"/>
      <c r="IC43" s="253"/>
      <c r="ID43" s="253"/>
      <c r="IE43" s="253"/>
      <c r="IF43" s="253"/>
      <c r="IG43" s="253"/>
      <c r="IH43" s="253"/>
      <c r="II43" s="253"/>
      <c r="IJ43" s="253"/>
      <c r="IK43" s="253"/>
      <c r="IL43" s="253"/>
      <c r="IM43" s="253"/>
      <c r="IN43" s="253"/>
      <c r="IO43" s="253"/>
      <c r="IP43" s="253"/>
      <c r="IQ43" s="253"/>
      <c r="IR43" s="66"/>
      <c r="IS43" s="93"/>
      <c r="IT43" s="10"/>
      <c r="IU43" s="10"/>
      <c r="IV43" s="10"/>
    </row>
    <row r="44" spans="1:256" ht="12.75" hidden="1">
      <c r="A44" s="111"/>
      <c r="B44" s="71"/>
      <c r="C44" s="22">
        <f t="shared" si="41"/>
        <v>0</v>
      </c>
      <c r="D44" s="16">
        <f t="shared" si="39"/>
        <v>0</v>
      </c>
      <c r="E44" s="66">
        <f t="shared" si="42"/>
        <v>0</v>
      </c>
      <c r="F44" s="16">
        <f t="shared" si="43"/>
        <v>0</v>
      </c>
      <c r="G44" s="16">
        <f t="shared" si="44"/>
        <v>0</v>
      </c>
      <c r="H44" s="66">
        <f t="shared" si="45"/>
        <v>0</v>
      </c>
      <c r="I44" s="67">
        <f t="shared" si="46"/>
        <v>0</v>
      </c>
      <c r="J44" s="68" t="e">
        <f aca="true" t="shared" si="50" ref="J44:J55">ABS(I44/C44)</f>
        <v>#DIV/0!</v>
      </c>
      <c r="K44" s="68">
        <f>ABS(I44*100/I1)</f>
        <v>0</v>
      </c>
      <c r="L44" s="67">
        <f>K1</f>
        <v>42</v>
      </c>
      <c r="M44" s="67">
        <f t="shared" si="40"/>
        <v>0</v>
      </c>
      <c r="N44" s="67">
        <f aca="true" t="shared" si="51" ref="N44:N55">SUM(O44:Q44)</f>
        <v>0</v>
      </c>
      <c r="O44" s="67">
        <f t="shared" si="28"/>
        <v>0</v>
      </c>
      <c r="P44" s="67">
        <f t="shared" si="29"/>
        <v>0</v>
      </c>
      <c r="Q44" s="67">
        <f t="shared" si="30"/>
        <v>0</v>
      </c>
      <c r="R44" s="69">
        <f t="shared" si="47"/>
        <v>0</v>
      </c>
      <c r="S44" s="66">
        <f t="shared" si="48"/>
        <v>0</v>
      </c>
      <c r="T44" s="66">
        <f t="shared" si="49"/>
        <v>0</v>
      </c>
      <c r="U44" s="66">
        <f aca="true" t="shared" si="52" ref="U44:U55">SUM(S44:T44)</f>
        <v>0</v>
      </c>
      <c r="V44" s="70">
        <f t="shared" si="31"/>
        <v>0</v>
      </c>
      <c r="W44" s="90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70"/>
      <c r="BN44" s="66"/>
      <c r="BO44" s="92"/>
      <c r="BP44" s="90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70"/>
      <c r="DG44" s="66"/>
      <c r="DH44" s="92"/>
      <c r="DI44" s="90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70"/>
      <c r="EZ44" s="66"/>
      <c r="FA44" s="70"/>
      <c r="FB44" s="135">
        <f t="shared" si="26"/>
        <v>0</v>
      </c>
      <c r="FC44" s="133">
        <f t="shared" si="32"/>
        <v>0</v>
      </c>
      <c r="FD44" s="174">
        <f t="shared" si="33"/>
        <v>0</v>
      </c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66"/>
      <c r="GO44" s="91"/>
      <c r="GP44" s="70"/>
      <c r="GQ44" s="66"/>
      <c r="GR44" s="66"/>
      <c r="GS44" s="70"/>
      <c r="GT44" s="66"/>
      <c r="GU44" s="66"/>
      <c r="GV44" s="66"/>
      <c r="GW44" s="66"/>
      <c r="GX44" s="66"/>
      <c r="GY44" s="123"/>
      <c r="GZ44" s="124"/>
      <c r="HA44" s="237">
        <f t="shared" si="34"/>
        <v>0</v>
      </c>
      <c r="HB44" s="252"/>
      <c r="HC44" s="253"/>
      <c r="HD44" s="253"/>
      <c r="HE44" s="253"/>
      <c r="HF44" s="253"/>
      <c r="HG44" s="253"/>
      <c r="HH44" s="253"/>
      <c r="HI44" s="253"/>
      <c r="HJ44" s="253"/>
      <c r="HK44" s="253"/>
      <c r="HL44" s="253"/>
      <c r="HM44" s="253"/>
      <c r="HN44" s="253"/>
      <c r="HO44" s="253"/>
      <c r="HP44" s="253"/>
      <c r="HQ44" s="253"/>
      <c r="HR44" s="253"/>
      <c r="HS44" s="253"/>
      <c r="HT44" s="253"/>
      <c r="HU44" s="253"/>
      <c r="HV44" s="253"/>
      <c r="HW44" s="253"/>
      <c r="HX44" s="253"/>
      <c r="HY44" s="253"/>
      <c r="HZ44" s="253"/>
      <c r="IA44" s="253"/>
      <c r="IB44" s="253"/>
      <c r="IC44" s="253"/>
      <c r="ID44" s="253"/>
      <c r="IE44" s="253"/>
      <c r="IF44" s="253"/>
      <c r="IG44" s="253"/>
      <c r="IH44" s="253"/>
      <c r="II44" s="253"/>
      <c r="IJ44" s="253"/>
      <c r="IK44" s="253"/>
      <c r="IL44" s="253"/>
      <c r="IM44" s="253"/>
      <c r="IN44" s="253"/>
      <c r="IO44" s="253"/>
      <c r="IP44" s="253"/>
      <c r="IQ44" s="253"/>
      <c r="IR44" s="123"/>
      <c r="IS44" s="124"/>
      <c r="IT44" s="139"/>
      <c r="IU44" s="139"/>
      <c r="IV44" s="139"/>
    </row>
    <row r="45" spans="1:256" ht="13.5" customHeight="1" hidden="1">
      <c r="A45" s="172"/>
      <c r="B45" s="71"/>
      <c r="C45" s="22">
        <f t="shared" si="41"/>
        <v>0</v>
      </c>
      <c r="D45" s="16">
        <f t="shared" si="39"/>
        <v>0</v>
      </c>
      <c r="E45" s="66">
        <f t="shared" si="42"/>
        <v>0</v>
      </c>
      <c r="F45" s="16">
        <f t="shared" si="43"/>
        <v>0</v>
      </c>
      <c r="G45" s="16">
        <f t="shared" si="44"/>
        <v>0</v>
      </c>
      <c r="H45" s="66">
        <f t="shared" si="45"/>
        <v>0</v>
      </c>
      <c r="I45" s="67">
        <f t="shared" si="46"/>
        <v>0</v>
      </c>
      <c r="J45" s="68" t="e">
        <f t="shared" si="50"/>
        <v>#DIV/0!</v>
      </c>
      <c r="K45" s="68">
        <f>ABS(I45*100/I1)</f>
        <v>0</v>
      </c>
      <c r="L45" s="67">
        <f>K1</f>
        <v>42</v>
      </c>
      <c r="M45" s="67">
        <f t="shared" si="40"/>
        <v>0</v>
      </c>
      <c r="N45" s="67">
        <f t="shared" si="51"/>
        <v>0</v>
      </c>
      <c r="O45" s="67">
        <f t="shared" si="28"/>
        <v>0</v>
      </c>
      <c r="P45" s="67">
        <f t="shared" si="29"/>
        <v>0</v>
      </c>
      <c r="Q45" s="67">
        <f t="shared" si="30"/>
        <v>0</v>
      </c>
      <c r="R45" s="69">
        <f t="shared" si="47"/>
        <v>0</v>
      </c>
      <c r="S45" s="66">
        <f t="shared" si="48"/>
        <v>0</v>
      </c>
      <c r="T45" s="66">
        <f t="shared" si="49"/>
        <v>0</v>
      </c>
      <c r="U45" s="66">
        <f t="shared" si="52"/>
        <v>0</v>
      </c>
      <c r="V45" s="70">
        <f t="shared" si="31"/>
        <v>0</v>
      </c>
      <c r="W45" s="90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70"/>
      <c r="BN45" s="66"/>
      <c r="BO45" s="92"/>
      <c r="BP45" s="90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70"/>
      <c r="DG45" s="66"/>
      <c r="DH45" s="92"/>
      <c r="DI45" s="90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70"/>
      <c r="EZ45" s="66"/>
      <c r="FA45" s="70"/>
      <c r="FB45" s="135">
        <f t="shared" si="26"/>
        <v>0</v>
      </c>
      <c r="FC45" s="133">
        <f t="shared" si="32"/>
        <v>0</v>
      </c>
      <c r="FD45" s="174">
        <f t="shared" si="33"/>
        <v>0</v>
      </c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70"/>
      <c r="GQ45" s="66"/>
      <c r="GR45" s="66"/>
      <c r="GS45" s="70"/>
      <c r="GT45" s="66"/>
      <c r="GU45" s="66"/>
      <c r="GV45" s="66"/>
      <c r="GW45" s="66"/>
      <c r="GX45" s="66"/>
      <c r="GY45" s="123"/>
      <c r="GZ45" s="124"/>
      <c r="HA45" s="237">
        <f t="shared" si="34"/>
        <v>0</v>
      </c>
      <c r="HB45" s="252"/>
      <c r="HC45" s="253"/>
      <c r="HD45" s="253"/>
      <c r="HE45" s="253"/>
      <c r="HF45" s="253"/>
      <c r="HG45" s="253"/>
      <c r="HH45" s="253"/>
      <c r="HI45" s="253"/>
      <c r="HJ45" s="253"/>
      <c r="HK45" s="253"/>
      <c r="HL45" s="253"/>
      <c r="HM45" s="253"/>
      <c r="HN45" s="253"/>
      <c r="HO45" s="253"/>
      <c r="HP45" s="253"/>
      <c r="HQ45" s="253"/>
      <c r="HR45" s="253"/>
      <c r="HS45" s="253"/>
      <c r="HT45" s="253"/>
      <c r="HU45" s="253"/>
      <c r="HV45" s="253"/>
      <c r="HW45" s="253"/>
      <c r="HX45" s="253"/>
      <c r="HY45" s="253"/>
      <c r="HZ45" s="253"/>
      <c r="IA45" s="253"/>
      <c r="IB45" s="253"/>
      <c r="IC45" s="253"/>
      <c r="ID45" s="253"/>
      <c r="IE45" s="253"/>
      <c r="IF45" s="253"/>
      <c r="IG45" s="253"/>
      <c r="IH45" s="253"/>
      <c r="II45" s="253"/>
      <c r="IJ45" s="253"/>
      <c r="IK45" s="253"/>
      <c r="IL45" s="253"/>
      <c r="IM45" s="253"/>
      <c r="IN45" s="253"/>
      <c r="IO45" s="253"/>
      <c r="IP45" s="253"/>
      <c r="IQ45" s="253"/>
      <c r="IR45" s="123"/>
      <c r="IS45" s="124"/>
      <c r="IT45" s="139"/>
      <c r="IU45" s="139"/>
      <c r="IV45" s="139"/>
    </row>
    <row r="46" spans="1:256" s="105" customFormat="1" ht="12.75" hidden="1">
      <c r="A46" s="110"/>
      <c r="B46" s="71"/>
      <c r="C46" s="22">
        <f t="shared" si="41"/>
        <v>0</v>
      </c>
      <c r="D46" s="16">
        <f t="shared" si="39"/>
        <v>0</v>
      </c>
      <c r="E46" s="66">
        <f t="shared" si="42"/>
        <v>0</v>
      </c>
      <c r="F46" s="16">
        <f t="shared" si="43"/>
        <v>0</v>
      </c>
      <c r="G46" s="16">
        <f t="shared" si="44"/>
        <v>0</v>
      </c>
      <c r="H46" s="66">
        <f t="shared" si="45"/>
        <v>0</v>
      </c>
      <c r="I46" s="67">
        <f t="shared" si="46"/>
        <v>0</v>
      </c>
      <c r="J46" s="68" t="e">
        <f t="shared" si="50"/>
        <v>#DIV/0!</v>
      </c>
      <c r="K46" s="68">
        <f>ABS(I46*100/I1)</f>
        <v>0</v>
      </c>
      <c r="L46" s="67">
        <f>K1</f>
        <v>42</v>
      </c>
      <c r="M46" s="67">
        <f t="shared" si="40"/>
        <v>0</v>
      </c>
      <c r="N46" s="67">
        <f t="shared" si="51"/>
        <v>0</v>
      </c>
      <c r="O46" s="67">
        <f t="shared" si="28"/>
        <v>0</v>
      </c>
      <c r="P46" s="67">
        <f t="shared" si="29"/>
        <v>0</v>
      </c>
      <c r="Q46" s="67">
        <f t="shared" si="30"/>
        <v>0</v>
      </c>
      <c r="R46" s="69">
        <f t="shared" si="47"/>
        <v>0</v>
      </c>
      <c r="S46" s="66">
        <f t="shared" si="48"/>
        <v>0</v>
      </c>
      <c r="T46" s="66">
        <f t="shared" si="49"/>
        <v>0</v>
      </c>
      <c r="U46" s="66">
        <f t="shared" si="52"/>
        <v>0</v>
      </c>
      <c r="V46" s="70">
        <f t="shared" si="31"/>
        <v>0</v>
      </c>
      <c r="W46" s="90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70"/>
      <c r="BN46" s="66"/>
      <c r="BO46" s="92"/>
      <c r="BP46" s="90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70"/>
      <c r="DG46" s="66"/>
      <c r="DH46" s="92"/>
      <c r="DI46" s="90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70"/>
      <c r="EZ46" s="66"/>
      <c r="FA46" s="70"/>
      <c r="FB46" s="135">
        <f t="shared" si="26"/>
        <v>0</v>
      </c>
      <c r="FC46" s="133">
        <f t="shared" si="32"/>
        <v>0</v>
      </c>
      <c r="FD46" s="174">
        <f t="shared" si="33"/>
        <v>0</v>
      </c>
      <c r="FE46" s="91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70"/>
      <c r="GQ46" s="66"/>
      <c r="GR46" s="66"/>
      <c r="GS46" s="70"/>
      <c r="GT46" s="66"/>
      <c r="GU46" s="66"/>
      <c r="GV46" s="66"/>
      <c r="GW46" s="66"/>
      <c r="GX46" s="66"/>
      <c r="GY46" s="123"/>
      <c r="GZ46" s="124"/>
      <c r="HA46" s="237">
        <f t="shared" si="34"/>
        <v>0</v>
      </c>
      <c r="HB46" s="252"/>
      <c r="HC46" s="253"/>
      <c r="HD46" s="253"/>
      <c r="HE46" s="253"/>
      <c r="HF46" s="253"/>
      <c r="HG46" s="253"/>
      <c r="HH46" s="253"/>
      <c r="HI46" s="253"/>
      <c r="HJ46" s="253"/>
      <c r="HK46" s="253"/>
      <c r="HL46" s="253"/>
      <c r="HM46" s="253"/>
      <c r="HN46" s="253"/>
      <c r="HO46" s="253"/>
      <c r="HP46" s="253"/>
      <c r="HQ46" s="253"/>
      <c r="HR46" s="253"/>
      <c r="HS46" s="253"/>
      <c r="HT46" s="253"/>
      <c r="HU46" s="253"/>
      <c r="HV46" s="253"/>
      <c r="HW46" s="253"/>
      <c r="HX46" s="253"/>
      <c r="HY46" s="253"/>
      <c r="HZ46" s="253"/>
      <c r="IA46" s="253"/>
      <c r="IB46" s="253"/>
      <c r="IC46" s="253"/>
      <c r="ID46" s="253"/>
      <c r="IE46" s="253"/>
      <c r="IF46" s="253"/>
      <c r="IG46" s="253"/>
      <c r="IH46" s="253"/>
      <c r="II46" s="253"/>
      <c r="IJ46" s="253"/>
      <c r="IK46" s="253"/>
      <c r="IL46" s="253"/>
      <c r="IM46" s="253"/>
      <c r="IN46" s="253"/>
      <c r="IO46" s="253"/>
      <c r="IP46" s="253"/>
      <c r="IQ46" s="253"/>
      <c r="IR46" s="123"/>
      <c r="IS46" s="124"/>
      <c r="IT46" s="139"/>
      <c r="IU46" s="139"/>
      <c r="IV46" s="139"/>
    </row>
    <row r="47" spans="1:256" ht="12.75" hidden="1">
      <c r="A47" s="110"/>
      <c r="B47" s="71"/>
      <c r="C47" s="22">
        <f t="shared" si="41"/>
        <v>0</v>
      </c>
      <c r="D47" s="16">
        <f t="shared" si="39"/>
        <v>0</v>
      </c>
      <c r="E47" s="66">
        <f t="shared" si="42"/>
        <v>0</v>
      </c>
      <c r="F47" s="16">
        <f t="shared" si="43"/>
        <v>0</v>
      </c>
      <c r="G47" s="16">
        <f t="shared" si="44"/>
        <v>0</v>
      </c>
      <c r="H47" s="66">
        <f t="shared" si="45"/>
        <v>0</v>
      </c>
      <c r="I47" s="67">
        <f t="shared" si="46"/>
        <v>0</v>
      </c>
      <c r="J47" s="68" t="e">
        <f t="shared" si="50"/>
        <v>#DIV/0!</v>
      </c>
      <c r="K47" s="68">
        <f>ABS(I47*100/I1)</f>
        <v>0</v>
      </c>
      <c r="L47" s="67">
        <f>K1</f>
        <v>42</v>
      </c>
      <c r="M47" s="67">
        <f>COUNTIF(X47:BM47,"C")+COUNTIF(X47:BM47,"T")</f>
        <v>0</v>
      </c>
      <c r="N47" s="67">
        <f t="shared" si="51"/>
        <v>0</v>
      </c>
      <c r="O47" s="67">
        <f t="shared" si="28"/>
        <v>0</v>
      </c>
      <c r="P47" s="67">
        <f t="shared" si="29"/>
        <v>0</v>
      </c>
      <c r="Q47" s="67">
        <f t="shared" si="30"/>
        <v>0</v>
      </c>
      <c r="R47" s="69">
        <f t="shared" si="47"/>
        <v>0</v>
      </c>
      <c r="S47" s="66">
        <f t="shared" si="48"/>
        <v>0</v>
      </c>
      <c r="T47" s="66">
        <f t="shared" si="49"/>
        <v>0</v>
      </c>
      <c r="U47" s="66">
        <f t="shared" si="52"/>
        <v>0</v>
      </c>
      <c r="V47" s="70">
        <f t="shared" si="31"/>
        <v>0</v>
      </c>
      <c r="W47" s="90"/>
      <c r="X47" s="91"/>
      <c r="Y47" s="91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70"/>
      <c r="BN47" s="66"/>
      <c r="BO47" s="92"/>
      <c r="BP47" s="90"/>
      <c r="BQ47" s="91"/>
      <c r="BR47" s="91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70"/>
      <c r="DG47" s="66"/>
      <c r="DH47" s="92"/>
      <c r="DI47" s="90"/>
      <c r="DJ47" s="91"/>
      <c r="DK47" s="91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70"/>
      <c r="EZ47" s="66"/>
      <c r="FA47" s="70"/>
      <c r="FB47" s="135">
        <f t="shared" si="26"/>
        <v>0</v>
      </c>
      <c r="FC47" s="133">
        <f t="shared" si="32"/>
        <v>0</v>
      </c>
      <c r="FD47" s="174">
        <f t="shared" si="33"/>
        <v>0</v>
      </c>
      <c r="FE47" s="91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70"/>
      <c r="GM47" s="66"/>
      <c r="GN47" s="70"/>
      <c r="GO47" s="66"/>
      <c r="GP47" s="70"/>
      <c r="GQ47" s="66"/>
      <c r="GR47" s="66"/>
      <c r="GS47" s="70"/>
      <c r="GT47" s="66"/>
      <c r="GU47" s="66"/>
      <c r="GV47" s="66"/>
      <c r="GW47" s="66"/>
      <c r="GX47" s="66"/>
      <c r="GY47" s="123"/>
      <c r="GZ47" s="124"/>
      <c r="HA47" s="237">
        <f t="shared" si="34"/>
        <v>0</v>
      </c>
      <c r="HB47" s="252"/>
      <c r="HC47" s="253"/>
      <c r="HD47" s="253"/>
      <c r="HE47" s="253"/>
      <c r="HF47" s="253"/>
      <c r="HG47" s="253"/>
      <c r="HH47" s="253"/>
      <c r="HI47" s="253"/>
      <c r="HJ47" s="253"/>
      <c r="HK47" s="253"/>
      <c r="HL47" s="253"/>
      <c r="HM47" s="253"/>
      <c r="HN47" s="253"/>
      <c r="HO47" s="253"/>
      <c r="HP47" s="253"/>
      <c r="HQ47" s="253"/>
      <c r="HR47" s="253"/>
      <c r="HS47" s="253"/>
      <c r="HT47" s="253"/>
      <c r="HU47" s="253"/>
      <c r="HV47" s="253"/>
      <c r="HW47" s="253"/>
      <c r="HX47" s="253"/>
      <c r="HY47" s="253"/>
      <c r="HZ47" s="253"/>
      <c r="IA47" s="253"/>
      <c r="IB47" s="253"/>
      <c r="IC47" s="253"/>
      <c r="ID47" s="253"/>
      <c r="IE47" s="253"/>
      <c r="IF47" s="253"/>
      <c r="IG47" s="253"/>
      <c r="IH47" s="253"/>
      <c r="II47" s="253"/>
      <c r="IJ47" s="253"/>
      <c r="IK47" s="253"/>
      <c r="IL47" s="253"/>
      <c r="IM47" s="253"/>
      <c r="IN47" s="253"/>
      <c r="IO47" s="253"/>
      <c r="IP47" s="253"/>
      <c r="IQ47" s="253"/>
      <c r="IR47" s="123"/>
      <c r="IS47" s="124"/>
      <c r="IT47" s="139"/>
      <c r="IU47" s="139"/>
      <c r="IV47" s="139"/>
    </row>
    <row r="48" spans="1:256" ht="12.75" hidden="1">
      <c r="A48" s="110"/>
      <c r="B48" s="71"/>
      <c r="C48" s="22">
        <f t="shared" si="41"/>
        <v>0</v>
      </c>
      <c r="D48" s="16">
        <f t="shared" si="39"/>
        <v>0</v>
      </c>
      <c r="E48" s="66">
        <f t="shared" si="42"/>
        <v>0</v>
      </c>
      <c r="F48" s="16">
        <f t="shared" si="43"/>
        <v>0</v>
      </c>
      <c r="G48" s="16">
        <f t="shared" si="44"/>
        <v>0</v>
      </c>
      <c r="H48" s="66">
        <f t="shared" si="45"/>
        <v>0</v>
      </c>
      <c r="I48" s="67">
        <f t="shared" si="46"/>
        <v>0</v>
      </c>
      <c r="J48" s="68" t="e">
        <f t="shared" si="50"/>
        <v>#DIV/0!</v>
      </c>
      <c r="K48" s="68">
        <f>ABS(I48*100/I1)</f>
        <v>0</v>
      </c>
      <c r="L48" s="67">
        <f>K1</f>
        <v>42</v>
      </c>
      <c r="M48" s="67">
        <f aca="true" t="shared" si="53" ref="M48:M59">COUNTIF(X48:BM48,"C")+COUNTIF(X48:BM48,"T")</f>
        <v>0</v>
      </c>
      <c r="N48" s="67">
        <f t="shared" si="51"/>
        <v>0</v>
      </c>
      <c r="O48" s="67">
        <f t="shared" si="28"/>
        <v>0</v>
      </c>
      <c r="P48" s="67">
        <f t="shared" si="29"/>
        <v>0</v>
      </c>
      <c r="Q48" s="67">
        <f t="shared" si="30"/>
        <v>0</v>
      </c>
      <c r="R48" s="69">
        <f t="shared" si="47"/>
        <v>0</v>
      </c>
      <c r="S48" s="66">
        <f t="shared" si="48"/>
        <v>0</v>
      </c>
      <c r="T48" s="66">
        <f t="shared" si="49"/>
        <v>0</v>
      </c>
      <c r="U48" s="66">
        <f t="shared" si="52"/>
        <v>0</v>
      </c>
      <c r="V48" s="70">
        <f t="shared" si="31"/>
        <v>0</v>
      </c>
      <c r="W48" s="90"/>
      <c r="X48" s="91"/>
      <c r="Y48" s="91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70"/>
      <c r="BN48" s="66"/>
      <c r="BO48" s="92"/>
      <c r="BP48" s="90"/>
      <c r="BQ48" s="91"/>
      <c r="BR48" s="91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70"/>
      <c r="DG48" s="66"/>
      <c r="DH48" s="92"/>
      <c r="DI48" s="90"/>
      <c r="DJ48" s="91"/>
      <c r="DK48" s="91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70"/>
      <c r="EZ48" s="66"/>
      <c r="FA48" s="70"/>
      <c r="FB48" s="135">
        <f t="shared" si="26"/>
        <v>0</v>
      </c>
      <c r="FC48" s="133">
        <f t="shared" si="32"/>
        <v>0</v>
      </c>
      <c r="FD48" s="174">
        <f t="shared" si="33"/>
        <v>0</v>
      </c>
      <c r="FE48" s="91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70"/>
      <c r="GM48" s="66"/>
      <c r="GN48" s="70"/>
      <c r="GO48" s="66"/>
      <c r="GP48" s="70"/>
      <c r="GQ48" s="66"/>
      <c r="GR48" s="66"/>
      <c r="GS48" s="70"/>
      <c r="GT48" s="66"/>
      <c r="GU48" s="66"/>
      <c r="GV48" s="66"/>
      <c r="GW48" s="66"/>
      <c r="GX48" s="66"/>
      <c r="GY48" s="123"/>
      <c r="GZ48" s="124"/>
      <c r="HA48" s="237">
        <f t="shared" si="34"/>
        <v>0</v>
      </c>
      <c r="HB48" s="252"/>
      <c r="HC48" s="253"/>
      <c r="HD48" s="253"/>
      <c r="HE48" s="253"/>
      <c r="HF48" s="253"/>
      <c r="HG48" s="253"/>
      <c r="HH48" s="253"/>
      <c r="HI48" s="253"/>
      <c r="HJ48" s="253"/>
      <c r="HK48" s="253"/>
      <c r="HL48" s="253"/>
      <c r="HM48" s="253"/>
      <c r="HN48" s="253"/>
      <c r="HO48" s="253"/>
      <c r="HP48" s="253"/>
      <c r="HQ48" s="253"/>
      <c r="HR48" s="253"/>
      <c r="HS48" s="253"/>
      <c r="HT48" s="253"/>
      <c r="HU48" s="253"/>
      <c r="HV48" s="253"/>
      <c r="HW48" s="253"/>
      <c r="HX48" s="253"/>
      <c r="HY48" s="253"/>
      <c r="HZ48" s="253"/>
      <c r="IA48" s="253"/>
      <c r="IB48" s="253"/>
      <c r="IC48" s="253"/>
      <c r="ID48" s="253"/>
      <c r="IE48" s="253"/>
      <c r="IF48" s="253"/>
      <c r="IG48" s="253"/>
      <c r="IH48" s="253"/>
      <c r="II48" s="253"/>
      <c r="IJ48" s="253"/>
      <c r="IK48" s="253"/>
      <c r="IL48" s="253"/>
      <c r="IM48" s="253"/>
      <c r="IN48" s="253"/>
      <c r="IO48" s="253"/>
      <c r="IP48" s="253"/>
      <c r="IQ48" s="253"/>
      <c r="IR48" s="123"/>
      <c r="IS48" s="124"/>
      <c r="IT48" s="139"/>
      <c r="IU48" s="139"/>
      <c r="IV48" s="139"/>
    </row>
    <row r="49" spans="1:256" ht="12.75" hidden="1">
      <c r="A49" s="110"/>
      <c r="B49" s="71"/>
      <c r="C49" s="22">
        <f t="shared" si="41"/>
        <v>0</v>
      </c>
      <c r="D49" s="16">
        <f t="shared" si="39"/>
        <v>0</v>
      </c>
      <c r="E49" s="66">
        <f t="shared" si="42"/>
        <v>0</v>
      </c>
      <c r="F49" s="16">
        <f t="shared" si="43"/>
        <v>0</v>
      </c>
      <c r="G49" s="16">
        <f t="shared" si="44"/>
        <v>0</v>
      </c>
      <c r="H49" s="66">
        <f t="shared" si="45"/>
        <v>0</v>
      </c>
      <c r="I49" s="67">
        <f t="shared" si="46"/>
        <v>0</v>
      </c>
      <c r="J49" s="68" t="e">
        <f>ABS(I49/C49)</f>
        <v>#DIV/0!</v>
      </c>
      <c r="K49" s="68">
        <f>ABS(I49*100/I1)</f>
        <v>0</v>
      </c>
      <c r="L49" s="67">
        <f>K1</f>
        <v>42</v>
      </c>
      <c r="M49" s="67">
        <f t="shared" si="53"/>
        <v>0</v>
      </c>
      <c r="N49" s="67">
        <f>SUM(O49:Q49)</f>
        <v>0</v>
      </c>
      <c r="O49" s="67">
        <f t="shared" si="28"/>
        <v>0</v>
      </c>
      <c r="P49" s="67">
        <f t="shared" si="29"/>
        <v>0</v>
      </c>
      <c r="Q49" s="67">
        <f t="shared" si="30"/>
        <v>0</v>
      </c>
      <c r="R49" s="69">
        <f t="shared" si="47"/>
        <v>0</v>
      </c>
      <c r="S49" s="66">
        <f t="shared" si="48"/>
        <v>0</v>
      </c>
      <c r="T49" s="66">
        <f t="shared" si="49"/>
        <v>0</v>
      </c>
      <c r="U49" s="66">
        <f>SUM(S49:T49)</f>
        <v>0</v>
      </c>
      <c r="V49" s="70">
        <f t="shared" si="31"/>
        <v>0</v>
      </c>
      <c r="W49" s="90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70"/>
      <c r="BN49" s="66"/>
      <c r="BO49" s="92"/>
      <c r="BP49" s="90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70"/>
      <c r="DG49" s="66"/>
      <c r="DH49" s="92"/>
      <c r="DI49" s="90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70"/>
      <c r="EZ49" s="66"/>
      <c r="FA49" s="70"/>
      <c r="FB49" s="135">
        <f t="shared" si="26"/>
        <v>0</v>
      </c>
      <c r="FC49" s="133">
        <f t="shared" si="32"/>
        <v>0</v>
      </c>
      <c r="FD49" s="174">
        <f t="shared" si="33"/>
        <v>0</v>
      </c>
      <c r="FE49" s="91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70"/>
      <c r="GM49" s="66"/>
      <c r="GN49" s="70"/>
      <c r="GO49" s="66"/>
      <c r="GP49" s="70"/>
      <c r="GQ49" s="66"/>
      <c r="GR49" s="66"/>
      <c r="GS49" s="70"/>
      <c r="GT49" s="66"/>
      <c r="GU49" s="66"/>
      <c r="GV49" s="66"/>
      <c r="GW49" s="66"/>
      <c r="GX49" s="66"/>
      <c r="GY49" s="123"/>
      <c r="GZ49" s="124"/>
      <c r="HA49" s="237">
        <f t="shared" si="34"/>
        <v>0</v>
      </c>
      <c r="HB49" s="252"/>
      <c r="HC49" s="253"/>
      <c r="HD49" s="253"/>
      <c r="HE49" s="253"/>
      <c r="HF49" s="253"/>
      <c r="HG49" s="253"/>
      <c r="HH49" s="253"/>
      <c r="HI49" s="253"/>
      <c r="HJ49" s="253"/>
      <c r="HK49" s="253"/>
      <c r="HL49" s="253"/>
      <c r="HM49" s="253"/>
      <c r="HN49" s="253"/>
      <c r="HO49" s="253"/>
      <c r="HP49" s="253"/>
      <c r="HQ49" s="253"/>
      <c r="HR49" s="253"/>
      <c r="HS49" s="253"/>
      <c r="HT49" s="253"/>
      <c r="HU49" s="253"/>
      <c r="HV49" s="253"/>
      <c r="HW49" s="253"/>
      <c r="HX49" s="253"/>
      <c r="HY49" s="253"/>
      <c r="HZ49" s="253"/>
      <c r="IA49" s="253"/>
      <c r="IB49" s="253"/>
      <c r="IC49" s="253"/>
      <c r="ID49" s="253"/>
      <c r="IE49" s="253"/>
      <c r="IF49" s="253"/>
      <c r="IG49" s="253"/>
      <c r="IH49" s="253"/>
      <c r="II49" s="253"/>
      <c r="IJ49" s="253"/>
      <c r="IK49" s="253"/>
      <c r="IL49" s="253"/>
      <c r="IM49" s="253"/>
      <c r="IN49" s="253"/>
      <c r="IO49" s="253"/>
      <c r="IP49" s="253"/>
      <c r="IQ49" s="253"/>
      <c r="IR49" s="123"/>
      <c r="IS49" s="124"/>
      <c r="IT49" s="139"/>
      <c r="IU49" s="139"/>
      <c r="IV49" s="139"/>
    </row>
    <row r="50" spans="1:256" ht="12.75" hidden="1">
      <c r="A50" s="111"/>
      <c r="B50" s="71"/>
      <c r="C50" s="22">
        <f t="shared" si="41"/>
        <v>0</v>
      </c>
      <c r="D50" s="16">
        <f t="shared" si="39"/>
        <v>0</v>
      </c>
      <c r="E50" s="66">
        <f t="shared" si="42"/>
        <v>0</v>
      </c>
      <c r="F50" s="16">
        <f t="shared" si="43"/>
        <v>0</v>
      </c>
      <c r="G50" s="16">
        <f t="shared" si="44"/>
        <v>0</v>
      </c>
      <c r="H50" s="66">
        <f t="shared" si="45"/>
        <v>0</v>
      </c>
      <c r="I50" s="67">
        <f t="shared" si="46"/>
        <v>0</v>
      </c>
      <c r="J50" s="68" t="e">
        <f t="shared" si="50"/>
        <v>#DIV/0!</v>
      </c>
      <c r="K50" s="68">
        <f>ABS(I50*100/I1)</f>
        <v>0</v>
      </c>
      <c r="L50" s="67">
        <f>K1</f>
        <v>42</v>
      </c>
      <c r="M50" s="67">
        <f t="shared" si="53"/>
        <v>0</v>
      </c>
      <c r="N50" s="67">
        <f t="shared" si="51"/>
        <v>0</v>
      </c>
      <c r="O50" s="67">
        <f t="shared" si="28"/>
        <v>0</v>
      </c>
      <c r="P50" s="67">
        <f t="shared" si="29"/>
        <v>0</v>
      </c>
      <c r="Q50" s="67">
        <f t="shared" si="30"/>
        <v>0</v>
      </c>
      <c r="R50" s="69">
        <f t="shared" si="47"/>
        <v>0</v>
      </c>
      <c r="S50" s="66">
        <f t="shared" si="48"/>
        <v>0</v>
      </c>
      <c r="T50" s="66">
        <f t="shared" si="49"/>
        <v>0</v>
      </c>
      <c r="U50" s="66">
        <f t="shared" si="52"/>
        <v>0</v>
      </c>
      <c r="V50" s="70">
        <f t="shared" si="31"/>
        <v>0</v>
      </c>
      <c r="W50" s="90"/>
      <c r="X50" s="91"/>
      <c r="Y50" s="91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70"/>
      <c r="BN50" s="66"/>
      <c r="BO50" s="92"/>
      <c r="BP50" s="90"/>
      <c r="BQ50" s="91"/>
      <c r="BR50" s="91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70"/>
      <c r="DG50" s="66"/>
      <c r="DH50" s="92"/>
      <c r="DI50" s="90"/>
      <c r="DJ50" s="91"/>
      <c r="DK50" s="91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70"/>
      <c r="EZ50" s="66"/>
      <c r="FA50" s="70"/>
      <c r="FB50" s="135">
        <f t="shared" si="26"/>
        <v>0</v>
      </c>
      <c r="FC50" s="133">
        <f t="shared" si="32"/>
        <v>0</v>
      </c>
      <c r="FD50" s="174">
        <f t="shared" si="33"/>
        <v>0</v>
      </c>
      <c r="FE50" s="91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70"/>
      <c r="GM50" s="66"/>
      <c r="GN50" s="70"/>
      <c r="GO50" s="66"/>
      <c r="GP50" s="70"/>
      <c r="GQ50" s="66"/>
      <c r="GR50" s="66"/>
      <c r="GS50" s="70"/>
      <c r="GT50" s="66"/>
      <c r="GU50" s="66"/>
      <c r="GV50" s="66"/>
      <c r="GW50" s="66"/>
      <c r="GX50" s="66"/>
      <c r="GY50" s="123"/>
      <c r="GZ50" s="124"/>
      <c r="HA50" s="237">
        <f t="shared" si="34"/>
        <v>0</v>
      </c>
      <c r="HB50" s="252"/>
      <c r="HC50" s="253"/>
      <c r="HD50" s="253"/>
      <c r="HE50" s="253"/>
      <c r="HF50" s="253"/>
      <c r="HG50" s="253"/>
      <c r="HH50" s="253"/>
      <c r="HI50" s="253"/>
      <c r="HJ50" s="253"/>
      <c r="HK50" s="253"/>
      <c r="HL50" s="253"/>
      <c r="HM50" s="253"/>
      <c r="HN50" s="253"/>
      <c r="HO50" s="253"/>
      <c r="HP50" s="253"/>
      <c r="HQ50" s="253"/>
      <c r="HR50" s="253"/>
      <c r="HS50" s="253"/>
      <c r="HT50" s="253"/>
      <c r="HU50" s="253"/>
      <c r="HV50" s="253"/>
      <c r="HW50" s="253"/>
      <c r="HX50" s="253"/>
      <c r="HY50" s="253"/>
      <c r="HZ50" s="253"/>
      <c r="IA50" s="253"/>
      <c r="IB50" s="253"/>
      <c r="IC50" s="253"/>
      <c r="ID50" s="253"/>
      <c r="IE50" s="253"/>
      <c r="IF50" s="253"/>
      <c r="IG50" s="253"/>
      <c r="IH50" s="253"/>
      <c r="II50" s="253"/>
      <c r="IJ50" s="253"/>
      <c r="IK50" s="253"/>
      <c r="IL50" s="253"/>
      <c r="IM50" s="253"/>
      <c r="IN50" s="253"/>
      <c r="IO50" s="253"/>
      <c r="IP50" s="253"/>
      <c r="IQ50" s="253"/>
      <c r="IR50" s="123"/>
      <c r="IS50" s="124"/>
      <c r="IT50" s="139"/>
      <c r="IU50" s="139"/>
      <c r="IV50" s="139"/>
    </row>
    <row r="51" spans="1:256" ht="12.75" hidden="1">
      <c r="A51" s="110"/>
      <c r="B51" s="71"/>
      <c r="C51" s="22">
        <f t="shared" si="41"/>
        <v>0</v>
      </c>
      <c r="D51" s="16">
        <f t="shared" si="39"/>
        <v>0</v>
      </c>
      <c r="E51" s="66">
        <f t="shared" si="42"/>
        <v>0</v>
      </c>
      <c r="F51" s="16">
        <f t="shared" si="43"/>
        <v>0</v>
      </c>
      <c r="G51" s="16">
        <f t="shared" si="44"/>
        <v>0</v>
      </c>
      <c r="H51" s="66">
        <f t="shared" si="45"/>
        <v>0</v>
      </c>
      <c r="I51" s="67">
        <f t="shared" si="46"/>
        <v>0</v>
      </c>
      <c r="J51" s="68" t="e">
        <f t="shared" si="50"/>
        <v>#DIV/0!</v>
      </c>
      <c r="K51" s="68">
        <f>ABS(I51*100/I1)</f>
        <v>0</v>
      </c>
      <c r="L51" s="67">
        <f>K1</f>
        <v>42</v>
      </c>
      <c r="M51" s="67">
        <f t="shared" si="53"/>
        <v>0</v>
      </c>
      <c r="N51" s="67">
        <f t="shared" si="51"/>
        <v>0</v>
      </c>
      <c r="O51" s="67">
        <f t="shared" si="28"/>
        <v>0</v>
      </c>
      <c r="P51" s="67">
        <f t="shared" si="29"/>
        <v>0</v>
      </c>
      <c r="Q51" s="67">
        <f t="shared" si="30"/>
        <v>0</v>
      </c>
      <c r="R51" s="69">
        <f t="shared" si="47"/>
        <v>0</v>
      </c>
      <c r="S51" s="66">
        <f t="shared" si="48"/>
        <v>0</v>
      </c>
      <c r="T51" s="66">
        <f t="shared" si="49"/>
        <v>0</v>
      </c>
      <c r="U51" s="66">
        <f t="shared" si="52"/>
        <v>0</v>
      </c>
      <c r="V51" s="70">
        <f t="shared" si="31"/>
        <v>0</v>
      </c>
      <c r="W51" s="90"/>
      <c r="X51" s="91"/>
      <c r="Y51" s="91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70"/>
      <c r="BN51" s="66"/>
      <c r="BO51" s="92"/>
      <c r="BP51" s="90"/>
      <c r="BQ51" s="91"/>
      <c r="BR51" s="91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70"/>
      <c r="DG51" s="66"/>
      <c r="DH51" s="92"/>
      <c r="DI51" s="90"/>
      <c r="DJ51" s="91"/>
      <c r="DK51" s="91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70"/>
      <c r="EZ51" s="66"/>
      <c r="FA51" s="70"/>
      <c r="FB51" s="135">
        <f t="shared" si="26"/>
        <v>0</v>
      </c>
      <c r="FC51" s="133">
        <f t="shared" si="32"/>
        <v>0</v>
      </c>
      <c r="FD51" s="174">
        <f t="shared" si="33"/>
        <v>0</v>
      </c>
      <c r="FE51" s="91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70"/>
      <c r="GM51" s="66"/>
      <c r="GN51" s="70"/>
      <c r="GO51" s="66"/>
      <c r="GP51" s="70"/>
      <c r="GQ51" s="66"/>
      <c r="GR51" s="66"/>
      <c r="GS51" s="70"/>
      <c r="GT51" s="66"/>
      <c r="GU51" s="66"/>
      <c r="GV51" s="66"/>
      <c r="GW51" s="66"/>
      <c r="GX51" s="66"/>
      <c r="GY51" s="123"/>
      <c r="GZ51" s="124"/>
      <c r="HA51" s="237">
        <f t="shared" si="34"/>
        <v>0</v>
      </c>
      <c r="HB51" s="252"/>
      <c r="HC51" s="253"/>
      <c r="HD51" s="253"/>
      <c r="HE51" s="253"/>
      <c r="HF51" s="253"/>
      <c r="HG51" s="253"/>
      <c r="HH51" s="253"/>
      <c r="HI51" s="253"/>
      <c r="HJ51" s="253"/>
      <c r="HK51" s="253"/>
      <c r="HL51" s="253"/>
      <c r="HM51" s="253"/>
      <c r="HN51" s="253"/>
      <c r="HO51" s="253"/>
      <c r="HP51" s="253"/>
      <c r="HQ51" s="253"/>
      <c r="HR51" s="253"/>
      <c r="HS51" s="253"/>
      <c r="HT51" s="253"/>
      <c r="HU51" s="253"/>
      <c r="HV51" s="253"/>
      <c r="HW51" s="253"/>
      <c r="HX51" s="253"/>
      <c r="HY51" s="253"/>
      <c r="HZ51" s="253"/>
      <c r="IA51" s="253"/>
      <c r="IB51" s="253"/>
      <c r="IC51" s="253"/>
      <c r="ID51" s="253"/>
      <c r="IE51" s="253"/>
      <c r="IF51" s="253"/>
      <c r="IG51" s="253"/>
      <c r="IH51" s="253"/>
      <c r="II51" s="253"/>
      <c r="IJ51" s="253"/>
      <c r="IK51" s="253"/>
      <c r="IL51" s="253"/>
      <c r="IM51" s="253"/>
      <c r="IN51" s="253"/>
      <c r="IO51" s="253"/>
      <c r="IP51" s="253"/>
      <c r="IQ51" s="253"/>
      <c r="IR51" s="123"/>
      <c r="IS51" s="124"/>
      <c r="IT51" s="139"/>
      <c r="IU51" s="139"/>
      <c r="IV51" s="139"/>
    </row>
    <row r="52" spans="1:256" ht="12.75" customHeight="1" hidden="1">
      <c r="A52" s="110"/>
      <c r="B52" s="71"/>
      <c r="C52" s="22">
        <f t="shared" si="41"/>
        <v>0</v>
      </c>
      <c r="D52" s="16">
        <f t="shared" si="39"/>
        <v>0</v>
      </c>
      <c r="E52" s="66">
        <f t="shared" si="42"/>
        <v>0</v>
      </c>
      <c r="F52" s="16">
        <f t="shared" si="43"/>
        <v>0</v>
      </c>
      <c r="G52" s="16">
        <f t="shared" si="44"/>
        <v>0</v>
      </c>
      <c r="H52" s="66">
        <f t="shared" si="45"/>
        <v>0</v>
      </c>
      <c r="I52" s="67">
        <f t="shared" si="46"/>
        <v>0</v>
      </c>
      <c r="J52" s="68" t="e">
        <f t="shared" si="50"/>
        <v>#DIV/0!</v>
      </c>
      <c r="K52" s="68">
        <f>ABS(I52*100/I1)</f>
        <v>0</v>
      </c>
      <c r="L52" s="67">
        <f>K1</f>
        <v>42</v>
      </c>
      <c r="M52" s="67">
        <f t="shared" si="53"/>
        <v>0</v>
      </c>
      <c r="N52" s="67">
        <f t="shared" si="51"/>
        <v>0</v>
      </c>
      <c r="O52" s="67">
        <f t="shared" si="28"/>
        <v>0</v>
      </c>
      <c r="P52" s="67">
        <f t="shared" si="29"/>
        <v>0</v>
      </c>
      <c r="Q52" s="67">
        <f t="shared" si="30"/>
        <v>0</v>
      </c>
      <c r="R52" s="69">
        <f t="shared" si="47"/>
        <v>0</v>
      </c>
      <c r="S52" s="66">
        <f t="shared" si="48"/>
        <v>0</v>
      </c>
      <c r="T52" s="66">
        <f t="shared" si="49"/>
        <v>0</v>
      </c>
      <c r="U52" s="66">
        <f t="shared" si="52"/>
        <v>0</v>
      </c>
      <c r="V52" s="70">
        <f t="shared" si="31"/>
        <v>0</v>
      </c>
      <c r="W52" s="90"/>
      <c r="X52" s="91"/>
      <c r="Y52" s="91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70"/>
      <c r="BN52" s="66"/>
      <c r="BO52" s="92"/>
      <c r="BP52" s="90"/>
      <c r="BQ52" s="91"/>
      <c r="BR52" s="91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70"/>
      <c r="DG52" s="66"/>
      <c r="DH52" s="92"/>
      <c r="DI52" s="90"/>
      <c r="DJ52" s="91"/>
      <c r="DK52" s="91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70"/>
      <c r="EZ52" s="66"/>
      <c r="FA52" s="70"/>
      <c r="FB52" s="135">
        <f t="shared" si="26"/>
        <v>0</v>
      </c>
      <c r="FC52" s="133">
        <f t="shared" si="32"/>
        <v>0</v>
      </c>
      <c r="FD52" s="174">
        <f t="shared" si="33"/>
        <v>0</v>
      </c>
      <c r="FE52" s="91"/>
      <c r="FF52" s="66"/>
      <c r="FG52" s="66"/>
      <c r="FH52" s="66"/>
      <c r="FI52" s="66"/>
      <c r="FJ52" s="66"/>
      <c r="FK52" s="66"/>
      <c r="FL52" s="72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70"/>
      <c r="GM52" s="66"/>
      <c r="GN52" s="70"/>
      <c r="GO52" s="66"/>
      <c r="GP52" s="70"/>
      <c r="GQ52" s="66"/>
      <c r="GR52" s="66"/>
      <c r="GS52" s="70"/>
      <c r="GT52" s="66"/>
      <c r="GU52" s="66"/>
      <c r="GV52" s="66"/>
      <c r="GW52" s="66"/>
      <c r="GX52" s="66"/>
      <c r="GY52" s="123"/>
      <c r="GZ52" s="124"/>
      <c r="HA52" s="237">
        <f t="shared" si="34"/>
        <v>0</v>
      </c>
      <c r="HB52" s="252"/>
      <c r="HC52" s="253"/>
      <c r="HD52" s="253"/>
      <c r="HE52" s="253"/>
      <c r="HF52" s="253"/>
      <c r="HG52" s="253"/>
      <c r="HH52" s="253"/>
      <c r="HI52" s="253"/>
      <c r="HJ52" s="253"/>
      <c r="HK52" s="253"/>
      <c r="HL52" s="253"/>
      <c r="HM52" s="253"/>
      <c r="HN52" s="253"/>
      <c r="HO52" s="253"/>
      <c r="HP52" s="253"/>
      <c r="HQ52" s="253"/>
      <c r="HR52" s="253"/>
      <c r="HS52" s="253"/>
      <c r="HT52" s="253"/>
      <c r="HU52" s="253"/>
      <c r="HV52" s="253"/>
      <c r="HW52" s="253"/>
      <c r="HX52" s="253"/>
      <c r="HY52" s="253"/>
      <c r="HZ52" s="253"/>
      <c r="IA52" s="253"/>
      <c r="IB52" s="253"/>
      <c r="IC52" s="253"/>
      <c r="ID52" s="253"/>
      <c r="IE52" s="253"/>
      <c r="IF52" s="253"/>
      <c r="IG52" s="253"/>
      <c r="IH52" s="253"/>
      <c r="II52" s="253"/>
      <c r="IJ52" s="253"/>
      <c r="IK52" s="253"/>
      <c r="IL52" s="253"/>
      <c r="IM52" s="253"/>
      <c r="IN52" s="253"/>
      <c r="IO52" s="253"/>
      <c r="IP52" s="253"/>
      <c r="IQ52" s="253"/>
      <c r="IR52" s="123"/>
      <c r="IS52" s="124"/>
      <c r="IT52" s="139"/>
      <c r="IU52" s="139"/>
      <c r="IV52" s="139"/>
    </row>
    <row r="53" spans="1:256" ht="12.75" hidden="1">
      <c r="A53" s="111"/>
      <c r="B53" s="71"/>
      <c r="C53" s="22">
        <f t="shared" si="41"/>
        <v>0</v>
      </c>
      <c r="D53" s="16">
        <f t="shared" si="39"/>
        <v>0</v>
      </c>
      <c r="E53" s="66">
        <f t="shared" si="42"/>
        <v>0</v>
      </c>
      <c r="F53" s="16">
        <f t="shared" si="43"/>
        <v>0</v>
      </c>
      <c r="G53" s="16">
        <f t="shared" si="44"/>
        <v>0</v>
      </c>
      <c r="H53" s="66">
        <f t="shared" si="45"/>
        <v>0</v>
      </c>
      <c r="I53" s="67">
        <f t="shared" si="46"/>
        <v>0</v>
      </c>
      <c r="J53" s="68" t="e">
        <f t="shared" si="50"/>
        <v>#DIV/0!</v>
      </c>
      <c r="K53" s="68">
        <f>ABS(I53*100/I1)</f>
        <v>0</v>
      </c>
      <c r="L53" s="67">
        <f>K1</f>
        <v>42</v>
      </c>
      <c r="M53" s="67">
        <f t="shared" si="53"/>
        <v>0</v>
      </c>
      <c r="N53" s="67">
        <f t="shared" si="51"/>
        <v>0</v>
      </c>
      <c r="O53" s="67">
        <f t="shared" si="28"/>
        <v>0</v>
      </c>
      <c r="P53" s="67">
        <f t="shared" si="29"/>
        <v>0</v>
      </c>
      <c r="Q53" s="67">
        <f t="shared" si="30"/>
        <v>0</v>
      </c>
      <c r="R53" s="69">
        <f t="shared" si="47"/>
        <v>0</v>
      </c>
      <c r="S53" s="66">
        <f t="shared" si="48"/>
        <v>0</v>
      </c>
      <c r="T53" s="66">
        <f t="shared" si="49"/>
        <v>0</v>
      </c>
      <c r="U53" s="66">
        <f t="shared" si="52"/>
        <v>0</v>
      </c>
      <c r="V53" s="70">
        <f t="shared" si="31"/>
        <v>0</v>
      </c>
      <c r="W53" s="90"/>
      <c r="X53" s="91"/>
      <c r="Y53" s="91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70"/>
      <c r="BN53" s="66"/>
      <c r="BO53" s="92"/>
      <c r="BP53" s="90"/>
      <c r="BQ53" s="91"/>
      <c r="BR53" s="91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70"/>
      <c r="DG53" s="66"/>
      <c r="DH53" s="92"/>
      <c r="DI53" s="90"/>
      <c r="DJ53" s="91"/>
      <c r="DK53" s="91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70"/>
      <c r="EZ53" s="66"/>
      <c r="FA53" s="70"/>
      <c r="FB53" s="135">
        <f t="shared" si="26"/>
        <v>0</v>
      </c>
      <c r="FC53" s="133">
        <f t="shared" si="32"/>
        <v>0</v>
      </c>
      <c r="FD53" s="174">
        <f t="shared" si="33"/>
        <v>0</v>
      </c>
      <c r="FE53" s="91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70"/>
      <c r="GM53" s="66"/>
      <c r="GN53" s="70"/>
      <c r="GO53" s="66"/>
      <c r="GP53" s="70"/>
      <c r="GQ53" s="66"/>
      <c r="GR53" s="66"/>
      <c r="GS53" s="70"/>
      <c r="GT53" s="66"/>
      <c r="GU53" s="66"/>
      <c r="GV53" s="66"/>
      <c r="GW53" s="66"/>
      <c r="GX53" s="66"/>
      <c r="GY53" s="123"/>
      <c r="GZ53" s="124"/>
      <c r="HA53" s="237">
        <f t="shared" si="34"/>
        <v>0</v>
      </c>
      <c r="HB53" s="252"/>
      <c r="HC53" s="253"/>
      <c r="HD53" s="253"/>
      <c r="HE53" s="253"/>
      <c r="HF53" s="253"/>
      <c r="HG53" s="253"/>
      <c r="HH53" s="253"/>
      <c r="HI53" s="253"/>
      <c r="HJ53" s="253"/>
      <c r="HK53" s="253"/>
      <c r="HL53" s="253"/>
      <c r="HM53" s="253"/>
      <c r="HN53" s="253"/>
      <c r="HO53" s="253"/>
      <c r="HP53" s="253"/>
      <c r="HQ53" s="253"/>
      <c r="HR53" s="253"/>
      <c r="HS53" s="253"/>
      <c r="HT53" s="253"/>
      <c r="HU53" s="253"/>
      <c r="HV53" s="253"/>
      <c r="HW53" s="253"/>
      <c r="HX53" s="253"/>
      <c r="HY53" s="253"/>
      <c r="HZ53" s="253"/>
      <c r="IA53" s="253"/>
      <c r="IB53" s="253"/>
      <c r="IC53" s="253"/>
      <c r="ID53" s="253"/>
      <c r="IE53" s="253"/>
      <c r="IF53" s="253"/>
      <c r="IG53" s="253"/>
      <c r="IH53" s="253"/>
      <c r="II53" s="253"/>
      <c r="IJ53" s="253"/>
      <c r="IK53" s="253"/>
      <c r="IL53" s="253"/>
      <c r="IM53" s="253"/>
      <c r="IN53" s="253"/>
      <c r="IO53" s="253"/>
      <c r="IP53" s="253"/>
      <c r="IQ53" s="253"/>
      <c r="IR53" s="123"/>
      <c r="IS53" s="124"/>
      <c r="IT53" s="139"/>
      <c r="IU53" s="139"/>
      <c r="IV53" s="139"/>
    </row>
    <row r="54" spans="1:256" ht="12.75" hidden="1">
      <c r="A54" s="110"/>
      <c r="B54" s="71"/>
      <c r="C54" s="22">
        <f t="shared" si="41"/>
        <v>0</v>
      </c>
      <c r="D54" s="16">
        <f t="shared" si="39"/>
        <v>0</v>
      </c>
      <c r="E54" s="66">
        <f t="shared" si="42"/>
        <v>0</v>
      </c>
      <c r="F54" s="16">
        <f t="shared" si="43"/>
        <v>0</v>
      </c>
      <c r="G54" s="16">
        <f t="shared" si="44"/>
        <v>0</v>
      </c>
      <c r="H54" s="66">
        <f t="shared" si="45"/>
        <v>0</v>
      </c>
      <c r="I54" s="67">
        <f t="shared" si="46"/>
        <v>0</v>
      </c>
      <c r="J54" s="68" t="e">
        <f t="shared" si="50"/>
        <v>#DIV/0!</v>
      </c>
      <c r="K54" s="68">
        <f>ABS(I54*100/I1)</f>
        <v>0</v>
      </c>
      <c r="L54" s="67">
        <f>K1</f>
        <v>42</v>
      </c>
      <c r="M54" s="67">
        <f t="shared" si="53"/>
        <v>0</v>
      </c>
      <c r="N54" s="67">
        <f t="shared" si="51"/>
        <v>0</v>
      </c>
      <c r="O54" s="67">
        <f t="shared" si="28"/>
        <v>0</v>
      </c>
      <c r="P54" s="67">
        <f t="shared" si="29"/>
        <v>0</v>
      </c>
      <c r="Q54" s="67">
        <f t="shared" si="30"/>
        <v>0</v>
      </c>
      <c r="R54" s="69">
        <f t="shared" si="47"/>
        <v>0</v>
      </c>
      <c r="S54" s="66">
        <f t="shared" si="48"/>
        <v>0</v>
      </c>
      <c r="T54" s="66">
        <f t="shared" si="49"/>
        <v>0</v>
      </c>
      <c r="U54" s="66">
        <f t="shared" si="52"/>
        <v>0</v>
      </c>
      <c r="V54" s="70">
        <f t="shared" si="31"/>
        <v>0</v>
      </c>
      <c r="W54" s="90"/>
      <c r="X54" s="91"/>
      <c r="Y54" s="91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70"/>
      <c r="BN54" s="66"/>
      <c r="BO54" s="92"/>
      <c r="BP54" s="90"/>
      <c r="BQ54" s="91"/>
      <c r="BR54" s="91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70"/>
      <c r="DG54" s="66"/>
      <c r="DH54" s="92"/>
      <c r="DI54" s="90"/>
      <c r="DJ54" s="91"/>
      <c r="DK54" s="91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70"/>
      <c r="EZ54" s="66"/>
      <c r="FA54" s="70"/>
      <c r="FB54" s="135">
        <f t="shared" si="26"/>
        <v>0</v>
      </c>
      <c r="FC54" s="133">
        <f t="shared" si="32"/>
        <v>0</v>
      </c>
      <c r="FD54" s="174">
        <f t="shared" si="33"/>
        <v>0</v>
      </c>
      <c r="FE54" s="91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70"/>
      <c r="GM54" s="66"/>
      <c r="GN54" s="70"/>
      <c r="GO54" s="66"/>
      <c r="GP54" s="70"/>
      <c r="GQ54" s="66"/>
      <c r="GR54" s="66"/>
      <c r="GS54" s="70"/>
      <c r="GT54" s="66"/>
      <c r="GU54" s="66"/>
      <c r="GV54" s="66"/>
      <c r="GW54" s="66"/>
      <c r="GX54" s="66"/>
      <c r="GY54" s="123"/>
      <c r="GZ54" s="124"/>
      <c r="HA54" s="237">
        <f t="shared" si="34"/>
        <v>0</v>
      </c>
      <c r="HB54" s="252"/>
      <c r="HC54" s="253"/>
      <c r="HD54" s="253"/>
      <c r="HE54" s="253"/>
      <c r="HF54" s="253"/>
      <c r="HG54" s="253"/>
      <c r="HH54" s="253"/>
      <c r="HI54" s="253"/>
      <c r="HJ54" s="253"/>
      <c r="HK54" s="253"/>
      <c r="HL54" s="253"/>
      <c r="HM54" s="253"/>
      <c r="HN54" s="253"/>
      <c r="HO54" s="253"/>
      <c r="HP54" s="253"/>
      <c r="HQ54" s="253"/>
      <c r="HR54" s="253"/>
      <c r="HS54" s="253"/>
      <c r="HT54" s="253"/>
      <c r="HU54" s="253"/>
      <c r="HV54" s="253"/>
      <c r="HW54" s="253"/>
      <c r="HX54" s="253"/>
      <c r="HY54" s="253"/>
      <c r="HZ54" s="253"/>
      <c r="IA54" s="253"/>
      <c r="IB54" s="253"/>
      <c r="IC54" s="253"/>
      <c r="ID54" s="253"/>
      <c r="IE54" s="253"/>
      <c r="IF54" s="253"/>
      <c r="IG54" s="253"/>
      <c r="IH54" s="253"/>
      <c r="II54" s="253"/>
      <c r="IJ54" s="253"/>
      <c r="IK54" s="253"/>
      <c r="IL54" s="253"/>
      <c r="IM54" s="253"/>
      <c r="IN54" s="253"/>
      <c r="IO54" s="253"/>
      <c r="IP54" s="253"/>
      <c r="IQ54" s="253"/>
      <c r="IR54" s="123"/>
      <c r="IS54" s="124"/>
      <c r="IT54" s="139"/>
      <c r="IU54" s="139"/>
      <c r="IV54" s="139"/>
    </row>
    <row r="55" spans="1:256" ht="12.75" hidden="1">
      <c r="A55" s="111"/>
      <c r="B55" s="71"/>
      <c r="C55" s="22">
        <f t="shared" si="41"/>
        <v>0</v>
      </c>
      <c r="D55" s="16">
        <f t="shared" si="39"/>
        <v>0</v>
      </c>
      <c r="E55" s="66">
        <f t="shared" si="42"/>
        <v>0</v>
      </c>
      <c r="F55" s="16">
        <f t="shared" si="43"/>
        <v>0</v>
      </c>
      <c r="G55" s="16">
        <f t="shared" si="44"/>
        <v>0</v>
      </c>
      <c r="H55" s="66">
        <f t="shared" si="45"/>
        <v>0</v>
      </c>
      <c r="I55" s="67">
        <f t="shared" si="46"/>
        <v>0</v>
      </c>
      <c r="J55" s="68" t="e">
        <f t="shared" si="50"/>
        <v>#DIV/0!</v>
      </c>
      <c r="K55" s="68">
        <f>ABS(I55*100/I1)</f>
        <v>0</v>
      </c>
      <c r="L55" s="67">
        <f>K1</f>
        <v>42</v>
      </c>
      <c r="M55" s="67">
        <f t="shared" si="53"/>
        <v>0</v>
      </c>
      <c r="N55" s="67">
        <f t="shared" si="51"/>
        <v>0</v>
      </c>
      <c r="O55" s="67">
        <f t="shared" si="28"/>
        <v>0</v>
      </c>
      <c r="P55" s="67">
        <f t="shared" si="29"/>
        <v>0</v>
      </c>
      <c r="Q55" s="67">
        <f t="shared" si="30"/>
        <v>0</v>
      </c>
      <c r="R55" s="69">
        <f t="shared" si="47"/>
        <v>0</v>
      </c>
      <c r="S55" s="66">
        <f t="shared" si="48"/>
        <v>0</v>
      </c>
      <c r="T55" s="66">
        <f t="shared" si="49"/>
        <v>0</v>
      </c>
      <c r="U55" s="66">
        <f t="shared" si="52"/>
        <v>0</v>
      </c>
      <c r="V55" s="70">
        <f t="shared" si="31"/>
        <v>0</v>
      </c>
      <c r="W55" s="90"/>
      <c r="X55" s="91"/>
      <c r="Y55" s="91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70"/>
      <c r="BN55" s="66"/>
      <c r="BO55" s="92"/>
      <c r="BP55" s="90"/>
      <c r="BQ55" s="91"/>
      <c r="BR55" s="91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70"/>
      <c r="DG55" s="66"/>
      <c r="DH55" s="92"/>
      <c r="DI55" s="90"/>
      <c r="DJ55" s="91"/>
      <c r="DK55" s="91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70"/>
      <c r="EZ55" s="66"/>
      <c r="FA55" s="70"/>
      <c r="FB55" s="135">
        <f t="shared" si="26"/>
        <v>0</v>
      </c>
      <c r="FC55" s="133">
        <f t="shared" si="32"/>
        <v>0</v>
      </c>
      <c r="FD55" s="174">
        <f t="shared" si="33"/>
        <v>0</v>
      </c>
      <c r="FE55" s="91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70"/>
      <c r="GM55" s="66"/>
      <c r="GN55" s="70"/>
      <c r="GO55" s="66"/>
      <c r="GP55" s="70"/>
      <c r="GQ55" s="66"/>
      <c r="GR55" s="66"/>
      <c r="GS55" s="70"/>
      <c r="GT55" s="66"/>
      <c r="GU55" s="66"/>
      <c r="GV55" s="66"/>
      <c r="GW55" s="66"/>
      <c r="GX55" s="66"/>
      <c r="GY55" s="123"/>
      <c r="GZ55" s="124"/>
      <c r="HA55" s="237">
        <f t="shared" si="34"/>
        <v>0</v>
      </c>
      <c r="HB55" s="252"/>
      <c r="HC55" s="253"/>
      <c r="HD55" s="253"/>
      <c r="HE55" s="253"/>
      <c r="HF55" s="253"/>
      <c r="HG55" s="253"/>
      <c r="HH55" s="253"/>
      <c r="HI55" s="253"/>
      <c r="HJ55" s="253"/>
      <c r="HK55" s="253"/>
      <c r="HL55" s="253"/>
      <c r="HM55" s="253"/>
      <c r="HN55" s="253"/>
      <c r="HO55" s="253"/>
      <c r="HP55" s="253"/>
      <c r="HQ55" s="253"/>
      <c r="HR55" s="253"/>
      <c r="HS55" s="253"/>
      <c r="HT55" s="253"/>
      <c r="HU55" s="253"/>
      <c r="HV55" s="253"/>
      <c r="HW55" s="253"/>
      <c r="HX55" s="253"/>
      <c r="HY55" s="253"/>
      <c r="HZ55" s="253"/>
      <c r="IA55" s="253"/>
      <c r="IB55" s="253"/>
      <c r="IC55" s="253"/>
      <c r="ID55" s="253"/>
      <c r="IE55" s="253"/>
      <c r="IF55" s="253"/>
      <c r="IG55" s="253"/>
      <c r="IH55" s="253"/>
      <c r="II55" s="253"/>
      <c r="IJ55" s="253"/>
      <c r="IK55" s="253"/>
      <c r="IL55" s="253"/>
      <c r="IM55" s="253"/>
      <c r="IN55" s="253"/>
      <c r="IO55" s="253"/>
      <c r="IP55" s="253"/>
      <c r="IQ55" s="253"/>
      <c r="IR55" s="123"/>
      <c r="IS55" s="124"/>
      <c r="IT55" s="139"/>
      <c r="IU55" s="139"/>
      <c r="IV55" s="139"/>
    </row>
    <row r="56" spans="1:256" ht="12.75" hidden="1">
      <c r="A56" s="111"/>
      <c r="B56" s="71"/>
      <c r="C56" s="22">
        <f t="shared" si="41"/>
        <v>0</v>
      </c>
      <c r="D56" s="16">
        <f t="shared" si="39"/>
        <v>0</v>
      </c>
      <c r="E56" s="66">
        <f t="shared" si="42"/>
        <v>0</v>
      </c>
      <c r="F56" s="16">
        <f t="shared" si="43"/>
        <v>0</v>
      </c>
      <c r="G56" s="16">
        <f t="shared" si="44"/>
        <v>0</v>
      </c>
      <c r="H56" s="66">
        <f t="shared" si="45"/>
        <v>0</v>
      </c>
      <c r="I56" s="67">
        <f t="shared" si="46"/>
        <v>0</v>
      </c>
      <c r="J56" s="68" t="e">
        <f>ABS(I56/C56)</f>
        <v>#DIV/0!</v>
      </c>
      <c r="K56" s="68">
        <f>ABS(I56*100/I1)</f>
        <v>0</v>
      </c>
      <c r="L56" s="67">
        <f>K1</f>
        <v>42</v>
      </c>
      <c r="M56" s="67">
        <f t="shared" si="53"/>
        <v>0</v>
      </c>
      <c r="N56" s="67">
        <f>SUM(O56:Q56)</f>
        <v>0</v>
      </c>
      <c r="O56" s="67">
        <f t="shared" si="28"/>
        <v>0</v>
      </c>
      <c r="P56" s="67">
        <f t="shared" si="29"/>
        <v>0</v>
      </c>
      <c r="Q56" s="67">
        <f t="shared" si="30"/>
        <v>0</v>
      </c>
      <c r="R56" s="69">
        <f t="shared" si="47"/>
        <v>0</v>
      </c>
      <c r="S56" s="66">
        <f t="shared" si="48"/>
        <v>0</v>
      </c>
      <c r="T56" s="66">
        <f t="shared" si="49"/>
        <v>0</v>
      </c>
      <c r="U56" s="66">
        <f aca="true" t="shared" si="54" ref="U56:U62">SUM(S56:T56)</f>
        <v>0</v>
      </c>
      <c r="V56" s="70">
        <f t="shared" si="31"/>
        <v>0</v>
      </c>
      <c r="W56" s="90"/>
      <c r="X56" s="91"/>
      <c r="Y56" s="91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70"/>
      <c r="BN56" s="66"/>
      <c r="BO56" s="92"/>
      <c r="BP56" s="90"/>
      <c r="BQ56" s="91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70"/>
      <c r="CZ56" s="66"/>
      <c r="DA56" s="70"/>
      <c r="DB56" s="66"/>
      <c r="DC56" s="70"/>
      <c r="DD56" s="66"/>
      <c r="DE56" s="66"/>
      <c r="DF56" s="66"/>
      <c r="DG56" s="66"/>
      <c r="DH56" s="66"/>
      <c r="DI56" s="90"/>
      <c r="DJ56" s="91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70"/>
      <c r="ER56" s="70"/>
      <c r="ES56" s="70"/>
      <c r="ET56" s="70"/>
      <c r="EU56" s="70"/>
      <c r="EV56" s="66"/>
      <c r="EW56" s="70"/>
      <c r="EX56" s="66"/>
      <c r="EY56" s="70"/>
      <c r="EZ56" s="66"/>
      <c r="FA56" s="70"/>
      <c r="FB56" s="135">
        <f t="shared" si="26"/>
        <v>0</v>
      </c>
      <c r="FC56" s="133">
        <f t="shared" si="32"/>
        <v>0</v>
      </c>
      <c r="FD56" s="174">
        <f t="shared" si="33"/>
        <v>0</v>
      </c>
      <c r="FE56" s="91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70"/>
      <c r="GM56" s="66"/>
      <c r="GN56" s="70"/>
      <c r="GO56" s="66"/>
      <c r="GP56" s="70"/>
      <c r="GQ56" s="66"/>
      <c r="GR56" s="66"/>
      <c r="GS56" s="70"/>
      <c r="GT56" s="66"/>
      <c r="GU56" s="66"/>
      <c r="GV56" s="66"/>
      <c r="GW56" s="66"/>
      <c r="GX56" s="66"/>
      <c r="GY56" s="123"/>
      <c r="GZ56" s="124"/>
      <c r="HA56" s="237">
        <f t="shared" si="34"/>
        <v>0</v>
      </c>
      <c r="HB56" s="252"/>
      <c r="HC56" s="253"/>
      <c r="HD56" s="253"/>
      <c r="HE56" s="253"/>
      <c r="HF56" s="253"/>
      <c r="HG56" s="253"/>
      <c r="HH56" s="253"/>
      <c r="HI56" s="253"/>
      <c r="HJ56" s="253"/>
      <c r="HK56" s="253"/>
      <c r="HL56" s="253"/>
      <c r="HM56" s="253"/>
      <c r="HN56" s="253"/>
      <c r="HO56" s="253"/>
      <c r="HP56" s="253"/>
      <c r="HQ56" s="253"/>
      <c r="HR56" s="253"/>
      <c r="HS56" s="253"/>
      <c r="HT56" s="253"/>
      <c r="HU56" s="253"/>
      <c r="HV56" s="253"/>
      <c r="HW56" s="253"/>
      <c r="HX56" s="253"/>
      <c r="HY56" s="253"/>
      <c r="HZ56" s="253"/>
      <c r="IA56" s="253"/>
      <c r="IB56" s="253"/>
      <c r="IC56" s="253"/>
      <c r="ID56" s="253"/>
      <c r="IE56" s="253"/>
      <c r="IF56" s="253"/>
      <c r="IG56" s="253"/>
      <c r="IH56" s="253"/>
      <c r="II56" s="253"/>
      <c r="IJ56" s="253"/>
      <c r="IK56" s="253"/>
      <c r="IL56" s="253"/>
      <c r="IM56" s="253"/>
      <c r="IN56" s="253"/>
      <c r="IO56" s="253"/>
      <c r="IP56" s="253"/>
      <c r="IQ56" s="253"/>
      <c r="IR56" s="123"/>
      <c r="IS56" s="124"/>
      <c r="IT56" s="139"/>
      <c r="IU56" s="139"/>
      <c r="IV56" s="139"/>
    </row>
    <row r="57" spans="1:256" ht="12.75" hidden="1">
      <c r="A57" s="111"/>
      <c r="B57" s="71"/>
      <c r="C57" s="22">
        <f t="shared" si="41"/>
        <v>0</v>
      </c>
      <c r="D57" s="16">
        <f t="shared" si="39"/>
        <v>0</v>
      </c>
      <c r="E57" s="66">
        <f t="shared" si="42"/>
        <v>0</v>
      </c>
      <c r="F57" s="16">
        <f t="shared" si="43"/>
        <v>0</v>
      </c>
      <c r="G57" s="16">
        <f t="shared" si="44"/>
        <v>0</v>
      </c>
      <c r="H57" s="66">
        <f t="shared" si="45"/>
        <v>0</v>
      </c>
      <c r="I57" s="67">
        <f t="shared" si="46"/>
        <v>0</v>
      </c>
      <c r="J57" s="68" t="e">
        <f>ABS(I57/C57)</f>
        <v>#DIV/0!</v>
      </c>
      <c r="K57" s="68">
        <f>ABS(I57*100/I1)</f>
        <v>0</v>
      </c>
      <c r="L57" s="67">
        <f>K1</f>
        <v>42</v>
      </c>
      <c r="M57" s="67">
        <f t="shared" si="53"/>
        <v>0</v>
      </c>
      <c r="N57" s="67">
        <f>SUM(O57:Q57)</f>
        <v>0</v>
      </c>
      <c r="O57" s="67">
        <f t="shared" si="28"/>
        <v>0</v>
      </c>
      <c r="P57" s="67">
        <f t="shared" si="29"/>
        <v>0</v>
      </c>
      <c r="Q57" s="67">
        <f t="shared" si="30"/>
        <v>0</v>
      </c>
      <c r="R57" s="69">
        <f t="shared" si="47"/>
        <v>0</v>
      </c>
      <c r="S57" s="66">
        <f t="shared" si="48"/>
        <v>0</v>
      </c>
      <c r="T57" s="66">
        <f t="shared" si="49"/>
        <v>0</v>
      </c>
      <c r="U57" s="66">
        <f t="shared" si="54"/>
        <v>0</v>
      </c>
      <c r="V57" s="70">
        <f t="shared" si="31"/>
        <v>0</v>
      </c>
      <c r="W57" s="90"/>
      <c r="X57" s="91"/>
      <c r="Y57" s="91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70"/>
      <c r="BN57" s="66"/>
      <c r="BO57" s="92"/>
      <c r="BP57" s="90"/>
      <c r="BQ57" s="91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70"/>
      <c r="CZ57" s="66"/>
      <c r="DA57" s="70"/>
      <c r="DB57" s="66"/>
      <c r="DC57" s="70"/>
      <c r="DD57" s="66"/>
      <c r="DE57" s="66"/>
      <c r="DF57" s="66"/>
      <c r="DG57" s="66"/>
      <c r="DH57" s="66"/>
      <c r="DI57" s="90"/>
      <c r="DJ57" s="91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70"/>
      <c r="ER57" s="70"/>
      <c r="ES57" s="70"/>
      <c r="ET57" s="70"/>
      <c r="EU57" s="70"/>
      <c r="EV57" s="66"/>
      <c r="EW57" s="70"/>
      <c r="EX57" s="66"/>
      <c r="EY57" s="70"/>
      <c r="EZ57" s="66"/>
      <c r="FA57" s="70"/>
      <c r="FB57" s="135">
        <f t="shared" si="26"/>
        <v>0</v>
      </c>
      <c r="FC57" s="133">
        <f t="shared" si="32"/>
        <v>0</v>
      </c>
      <c r="FD57" s="174">
        <f t="shared" si="33"/>
        <v>0</v>
      </c>
      <c r="FE57" s="91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70"/>
      <c r="GM57" s="66"/>
      <c r="GN57" s="70"/>
      <c r="GO57" s="66"/>
      <c r="GP57" s="70"/>
      <c r="GQ57" s="66"/>
      <c r="GR57" s="66"/>
      <c r="GS57" s="70"/>
      <c r="GT57" s="66"/>
      <c r="GU57" s="66"/>
      <c r="GV57" s="66"/>
      <c r="GW57" s="66"/>
      <c r="GX57" s="66"/>
      <c r="GY57" s="123"/>
      <c r="GZ57" s="124"/>
      <c r="HA57" s="237">
        <f t="shared" si="34"/>
        <v>0</v>
      </c>
      <c r="HB57" s="252"/>
      <c r="HC57" s="253"/>
      <c r="HD57" s="253"/>
      <c r="HE57" s="253"/>
      <c r="HF57" s="253"/>
      <c r="HG57" s="253"/>
      <c r="HH57" s="253"/>
      <c r="HI57" s="253"/>
      <c r="HJ57" s="253"/>
      <c r="HK57" s="253"/>
      <c r="HL57" s="253"/>
      <c r="HM57" s="253"/>
      <c r="HN57" s="253"/>
      <c r="HO57" s="253"/>
      <c r="HP57" s="253"/>
      <c r="HQ57" s="253"/>
      <c r="HR57" s="253"/>
      <c r="HS57" s="253"/>
      <c r="HT57" s="253"/>
      <c r="HU57" s="253"/>
      <c r="HV57" s="253"/>
      <c r="HW57" s="253"/>
      <c r="HX57" s="253"/>
      <c r="HY57" s="253"/>
      <c r="HZ57" s="253"/>
      <c r="IA57" s="253"/>
      <c r="IB57" s="253"/>
      <c r="IC57" s="253"/>
      <c r="ID57" s="253"/>
      <c r="IE57" s="253"/>
      <c r="IF57" s="253"/>
      <c r="IG57" s="253"/>
      <c r="IH57" s="253"/>
      <c r="II57" s="253"/>
      <c r="IJ57" s="253"/>
      <c r="IK57" s="253"/>
      <c r="IL57" s="253"/>
      <c r="IM57" s="253"/>
      <c r="IN57" s="253"/>
      <c r="IO57" s="253"/>
      <c r="IP57" s="253"/>
      <c r="IQ57" s="253"/>
      <c r="IR57" s="123"/>
      <c r="IS57" s="124"/>
      <c r="IT57" s="139"/>
      <c r="IU57" s="139"/>
      <c r="IV57" s="139"/>
    </row>
    <row r="58" spans="1:256" ht="12.75" hidden="1">
      <c r="A58" s="111"/>
      <c r="B58" s="71"/>
      <c r="C58" s="22">
        <f t="shared" si="41"/>
        <v>0</v>
      </c>
      <c r="D58" s="16">
        <f t="shared" si="39"/>
        <v>0</v>
      </c>
      <c r="E58" s="66">
        <f t="shared" si="42"/>
        <v>0</v>
      </c>
      <c r="F58" s="16">
        <f t="shared" si="43"/>
        <v>0</v>
      </c>
      <c r="G58" s="16">
        <f t="shared" si="44"/>
        <v>0</v>
      </c>
      <c r="H58" s="66">
        <f t="shared" si="45"/>
        <v>0</v>
      </c>
      <c r="I58" s="67">
        <f t="shared" si="46"/>
        <v>0</v>
      </c>
      <c r="J58" s="68" t="e">
        <f>ABS(I58/C58)</f>
        <v>#DIV/0!</v>
      </c>
      <c r="K58" s="68">
        <f>ABS(I58*100/I1)</f>
        <v>0</v>
      </c>
      <c r="L58" s="67">
        <f>K1</f>
        <v>42</v>
      </c>
      <c r="M58" s="67">
        <f t="shared" si="53"/>
        <v>0</v>
      </c>
      <c r="N58" s="67">
        <f>SUM(O58:Q58)</f>
        <v>0</v>
      </c>
      <c r="O58" s="67">
        <f t="shared" si="28"/>
        <v>0</v>
      </c>
      <c r="P58" s="67">
        <f t="shared" si="29"/>
        <v>0</v>
      </c>
      <c r="Q58" s="67">
        <f t="shared" si="30"/>
        <v>0</v>
      </c>
      <c r="R58" s="69">
        <f t="shared" si="47"/>
        <v>0</v>
      </c>
      <c r="S58" s="66">
        <f t="shared" si="48"/>
        <v>0</v>
      </c>
      <c r="T58" s="66">
        <f t="shared" si="49"/>
        <v>0</v>
      </c>
      <c r="U58" s="66">
        <f t="shared" si="54"/>
        <v>0</v>
      </c>
      <c r="V58" s="70">
        <f t="shared" si="31"/>
        <v>0</v>
      </c>
      <c r="W58" s="90"/>
      <c r="X58" s="91"/>
      <c r="Y58" s="91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70"/>
      <c r="BN58" s="66"/>
      <c r="BO58" s="92"/>
      <c r="BP58" s="90"/>
      <c r="BQ58" s="91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70"/>
      <c r="CZ58" s="66"/>
      <c r="DA58" s="70"/>
      <c r="DB58" s="66"/>
      <c r="DC58" s="70"/>
      <c r="DD58" s="66"/>
      <c r="DE58" s="66"/>
      <c r="DF58" s="66"/>
      <c r="DG58" s="66"/>
      <c r="DH58" s="66"/>
      <c r="DI58" s="90"/>
      <c r="DJ58" s="91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70"/>
      <c r="ER58" s="70"/>
      <c r="ES58" s="70"/>
      <c r="ET58" s="70"/>
      <c r="EU58" s="70"/>
      <c r="EV58" s="66"/>
      <c r="EW58" s="70"/>
      <c r="EX58" s="66"/>
      <c r="EY58" s="70"/>
      <c r="EZ58" s="66"/>
      <c r="FA58" s="70"/>
      <c r="FB58" s="135">
        <f t="shared" si="26"/>
        <v>0</v>
      </c>
      <c r="FC58" s="133">
        <f t="shared" si="32"/>
        <v>0</v>
      </c>
      <c r="FD58" s="174">
        <f t="shared" si="33"/>
        <v>0</v>
      </c>
      <c r="FE58" s="91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70"/>
      <c r="GM58" s="66"/>
      <c r="GN58" s="70"/>
      <c r="GO58" s="66"/>
      <c r="GP58" s="70"/>
      <c r="GQ58" s="66"/>
      <c r="GR58" s="66"/>
      <c r="GS58" s="70"/>
      <c r="GT58" s="66"/>
      <c r="GU58" s="66"/>
      <c r="GV58" s="66"/>
      <c r="GW58" s="66"/>
      <c r="GX58" s="66"/>
      <c r="GY58" s="123"/>
      <c r="GZ58" s="124"/>
      <c r="HA58" s="237">
        <f t="shared" si="34"/>
        <v>0</v>
      </c>
      <c r="HB58" s="252"/>
      <c r="HC58" s="253"/>
      <c r="HD58" s="253"/>
      <c r="HE58" s="253"/>
      <c r="HF58" s="253"/>
      <c r="HG58" s="253"/>
      <c r="HH58" s="253"/>
      <c r="HI58" s="253"/>
      <c r="HJ58" s="253"/>
      <c r="HK58" s="253"/>
      <c r="HL58" s="253"/>
      <c r="HM58" s="253"/>
      <c r="HN58" s="253"/>
      <c r="HO58" s="253"/>
      <c r="HP58" s="253"/>
      <c r="HQ58" s="253"/>
      <c r="HR58" s="253"/>
      <c r="HS58" s="253"/>
      <c r="HT58" s="253"/>
      <c r="HU58" s="253"/>
      <c r="HV58" s="253"/>
      <c r="HW58" s="253"/>
      <c r="HX58" s="253"/>
      <c r="HY58" s="253"/>
      <c r="HZ58" s="253"/>
      <c r="IA58" s="253"/>
      <c r="IB58" s="253"/>
      <c r="IC58" s="253"/>
      <c r="ID58" s="253"/>
      <c r="IE58" s="253"/>
      <c r="IF58" s="253"/>
      <c r="IG58" s="253"/>
      <c r="IH58" s="253"/>
      <c r="II58" s="253"/>
      <c r="IJ58" s="253"/>
      <c r="IK58" s="253"/>
      <c r="IL58" s="253"/>
      <c r="IM58" s="253"/>
      <c r="IN58" s="253"/>
      <c r="IO58" s="253"/>
      <c r="IP58" s="253"/>
      <c r="IQ58" s="253"/>
      <c r="IR58" s="123"/>
      <c r="IS58" s="124"/>
      <c r="IT58" s="139"/>
      <c r="IU58" s="139"/>
      <c r="IV58" s="139"/>
    </row>
    <row r="59" spans="1:256" ht="12.75" hidden="1">
      <c r="A59" s="111"/>
      <c r="B59" s="71"/>
      <c r="C59" s="22">
        <f t="shared" si="41"/>
        <v>0</v>
      </c>
      <c r="D59" s="16">
        <f t="shared" si="39"/>
        <v>0</v>
      </c>
      <c r="E59" s="66">
        <f t="shared" si="42"/>
        <v>0</v>
      </c>
      <c r="F59" s="16">
        <f t="shared" si="43"/>
        <v>0</v>
      </c>
      <c r="G59" s="16">
        <f t="shared" si="44"/>
        <v>0</v>
      </c>
      <c r="H59" s="66">
        <f t="shared" si="45"/>
        <v>0</v>
      </c>
      <c r="I59" s="67">
        <f t="shared" si="46"/>
        <v>0</v>
      </c>
      <c r="J59" s="68" t="e">
        <f>ABS(I59/C59)</f>
        <v>#DIV/0!</v>
      </c>
      <c r="K59" s="68">
        <f>ABS(I59*100/I1)</f>
        <v>0</v>
      </c>
      <c r="L59" s="67">
        <f>K1</f>
        <v>42</v>
      </c>
      <c r="M59" s="67">
        <f t="shared" si="53"/>
        <v>0</v>
      </c>
      <c r="N59" s="67">
        <f>SUM(O59:Q59)</f>
        <v>0</v>
      </c>
      <c r="O59" s="67">
        <f t="shared" si="28"/>
        <v>0</v>
      </c>
      <c r="P59" s="67">
        <f t="shared" si="29"/>
        <v>0</v>
      </c>
      <c r="Q59" s="67">
        <f t="shared" si="30"/>
        <v>0</v>
      </c>
      <c r="R59" s="69">
        <f t="shared" si="47"/>
        <v>0</v>
      </c>
      <c r="S59" s="66">
        <f t="shared" si="48"/>
        <v>0</v>
      </c>
      <c r="T59" s="66">
        <f t="shared" si="49"/>
        <v>0</v>
      </c>
      <c r="U59" s="66">
        <f t="shared" si="54"/>
        <v>0</v>
      </c>
      <c r="V59" s="70">
        <f t="shared" si="31"/>
        <v>0</v>
      </c>
      <c r="W59" s="90"/>
      <c r="X59" s="91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70"/>
      <c r="BN59" s="66"/>
      <c r="BO59" s="92"/>
      <c r="BP59" s="90"/>
      <c r="BQ59" s="91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70"/>
      <c r="CZ59" s="66"/>
      <c r="DA59" s="70"/>
      <c r="DB59" s="66"/>
      <c r="DC59" s="70"/>
      <c r="DD59" s="66"/>
      <c r="DE59" s="66"/>
      <c r="DF59" s="66"/>
      <c r="DG59" s="66"/>
      <c r="DH59" s="66"/>
      <c r="DI59" s="90"/>
      <c r="DJ59" s="91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70"/>
      <c r="ER59" s="70"/>
      <c r="ES59" s="70"/>
      <c r="ET59" s="70"/>
      <c r="EU59" s="70"/>
      <c r="EV59" s="66"/>
      <c r="EW59" s="70"/>
      <c r="EX59" s="66"/>
      <c r="EY59" s="70"/>
      <c r="EZ59" s="66"/>
      <c r="FA59" s="70"/>
      <c r="FB59" s="135">
        <f t="shared" si="26"/>
        <v>0</v>
      </c>
      <c r="FC59" s="133">
        <f t="shared" si="32"/>
        <v>0</v>
      </c>
      <c r="FD59" s="174">
        <f t="shared" si="33"/>
        <v>0</v>
      </c>
      <c r="FE59" s="91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70"/>
      <c r="GM59" s="66"/>
      <c r="GN59" s="70"/>
      <c r="GO59" s="66"/>
      <c r="GP59" s="70"/>
      <c r="GQ59" s="66"/>
      <c r="GR59" s="66"/>
      <c r="GS59" s="70"/>
      <c r="GT59" s="66"/>
      <c r="GU59" s="66"/>
      <c r="GV59" s="66"/>
      <c r="GW59" s="66"/>
      <c r="GX59" s="66"/>
      <c r="GY59" s="123"/>
      <c r="GZ59" s="124"/>
      <c r="HA59" s="237">
        <f t="shared" si="34"/>
        <v>0</v>
      </c>
      <c r="HB59" s="252"/>
      <c r="HC59" s="253"/>
      <c r="HD59" s="253"/>
      <c r="HE59" s="253"/>
      <c r="HF59" s="253"/>
      <c r="HG59" s="253"/>
      <c r="HH59" s="253"/>
      <c r="HI59" s="253"/>
      <c r="HJ59" s="253"/>
      <c r="HK59" s="253"/>
      <c r="HL59" s="253"/>
      <c r="HM59" s="253"/>
      <c r="HN59" s="253"/>
      <c r="HO59" s="253"/>
      <c r="HP59" s="253"/>
      <c r="HQ59" s="253"/>
      <c r="HR59" s="253"/>
      <c r="HS59" s="253"/>
      <c r="HT59" s="253"/>
      <c r="HU59" s="253"/>
      <c r="HV59" s="253"/>
      <c r="HW59" s="253"/>
      <c r="HX59" s="253"/>
      <c r="HY59" s="253"/>
      <c r="HZ59" s="253"/>
      <c r="IA59" s="253"/>
      <c r="IB59" s="253"/>
      <c r="IC59" s="253"/>
      <c r="ID59" s="253"/>
      <c r="IE59" s="253"/>
      <c r="IF59" s="253"/>
      <c r="IG59" s="253"/>
      <c r="IH59" s="253"/>
      <c r="II59" s="253"/>
      <c r="IJ59" s="253"/>
      <c r="IK59" s="253"/>
      <c r="IL59" s="253"/>
      <c r="IM59" s="253"/>
      <c r="IN59" s="253"/>
      <c r="IO59" s="253"/>
      <c r="IP59" s="253"/>
      <c r="IQ59" s="253"/>
      <c r="IR59" s="123"/>
      <c r="IS59" s="124"/>
      <c r="IT59" s="139"/>
      <c r="IU59" s="139"/>
      <c r="IV59" s="139"/>
    </row>
    <row r="60" spans="1:256" ht="12.75" hidden="1">
      <c r="A60" s="111"/>
      <c r="B60" s="71"/>
      <c r="C60" s="22"/>
      <c r="D60" s="16">
        <f t="shared" si="39"/>
        <v>0</v>
      </c>
      <c r="E60" s="66"/>
      <c r="F60" s="16"/>
      <c r="G60" s="16"/>
      <c r="H60" s="66">
        <f t="shared" si="45"/>
        <v>0</v>
      </c>
      <c r="I60" s="67"/>
      <c r="J60" s="68"/>
      <c r="K60" s="68"/>
      <c r="L60" s="67"/>
      <c r="M60" s="67"/>
      <c r="N60" s="67"/>
      <c r="O60" s="67"/>
      <c r="P60" s="67"/>
      <c r="Q60" s="67"/>
      <c r="R60" s="69">
        <f t="shared" si="47"/>
        <v>0</v>
      </c>
      <c r="S60" s="66">
        <f t="shared" si="48"/>
        <v>0</v>
      </c>
      <c r="T60" s="66">
        <f t="shared" si="49"/>
        <v>0</v>
      </c>
      <c r="U60" s="66">
        <f t="shared" si="54"/>
        <v>0</v>
      </c>
      <c r="V60" s="70">
        <f t="shared" si="31"/>
        <v>0</v>
      </c>
      <c r="W60" s="90"/>
      <c r="X60" s="91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70"/>
      <c r="BN60" s="66"/>
      <c r="BO60" s="92"/>
      <c r="BP60" s="90"/>
      <c r="BQ60" s="91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70"/>
      <c r="CZ60" s="66"/>
      <c r="DA60" s="70"/>
      <c r="DB60" s="66"/>
      <c r="DC60" s="70"/>
      <c r="DD60" s="66"/>
      <c r="DE60" s="66"/>
      <c r="DF60" s="66"/>
      <c r="DG60" s="66"/>
      <c r="DH60" s="66"/>
      <c r="DI60" s="90"/>
      <c r="DJ60" s="91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70"/>
      <c r="ER60" s="70"/>
      <c r="ES60" s="70"/>
      <c r="ET60" s="70"/>
      <c r="EU60" s="70"/>
      <c r="EV60" s="66"/>
      <c r="EW60" s="70"/>
      <c r="EX60" s="66"/>
      <c r="EY60" s="70"/>
      <c r="EZ60" s="66"/>
      <c r="FA60" s="70"/>
      <c r="FB60" s="135">
        <f t="shared" si="26"/>
        <v>0</v>
      </c>
      <c r="FC60" s="133">
        <f t="shared" si="32"/>
        <v>0</v>
      </c>
      <c r="FD60" s="174">
        <f t="shared" si="33"/>
        <v>0</v>
      </c>
      <c r="FE60" s="91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70"/>
      <c r="GM60" s="66"/>
      <c r="GN60" s="70"/>
      <c r="GO60" s="66"/>
      <c r="GP60" s="70"/>
      <c r="GQ60" s="66"/>
      <c r="GR60" s="66"/>
      <c r="GS60" s="70"/>
      <c r="GT60" s="66"/>
      <c r="GU60" s="66"/>
      <c r="GV60" s="66"/>
      <c r="GW60" s="66"/>
      <c r="GX60" s="66"/>
      <c r="GY60" s="123"/>
      <c r="GZ60" s="124"/>
      <c r="HA60" s="237">
        <f t="shared" si="34"/>
        <v>0</v>
      </c>
      <c r="HB60" s="252"/>
      <c r="HC60" s="253"/>
      <c r="HD60" s="253"/>
      <c r="HE60" s="253"/>
      <c r="HF60" s="253"/>
      <c r="HG60" s="253"/>
      <c r="HH60" s="253"/>
      <c r="HI60" s="253"/>
      <c r="HJ60" s="253"/>
      <c r="HK60" s="253"/>
      <c r="HL60" s="253"/>
      <c r="HM60" s="253"/>
      <c r="HN60" s="253"/>
      <c r="HO60" s="253"/>
      <c r="HP60" s="253"/>
      <c r="HQ60" s="253"/>
      <c r="HR60" s="253"/>
      <c r="HS60" s="253"/>
      <c r="HT60" s="253"/>
      <c r="HU60" s="253"/>
      <c r="HV60" s="253"/>
      <c r="HW60" s="253"/>
      <c r="HX60" s="253"/>
      <c r="HY60" s="253"/>
      <c r="HZ60" s="253"/>
      <c r="IA60" s="253"/>
      <c r="IB60" s="253"/>
      <c r="IC60" s="253"/>
      <c r="ID60" s="253"/>
      <c r="IE60" s="253"/>
      <c r="IF60" s="253"/>
      <c r="IG60" s="253"/>
      <c r="IH60" s="253"/>
      <c r="II60" s="253"/>
      <c r="IJ60" s="253"/>
      <c r="IK60" s="253"/>
      <c r="IL60" s="253"/>
      <c r="IM60" s="253"/>
      <c r="IN60" s="253"/>
      <c r="IO60" s="253"/>
      <c r="IP60" s="253"/>
      <c r="IQ60" s="253"/>
      <c r="IR60" s="123"/>
      <c r="IS60" s="124"/>
      <c r="IT60" s="139"/>
      <c r="IU60" s="139"/>
      <c r="IV60" s="139"/>
    </row>
    <row r="61" spans="1:256" ht="12.75" hidden="1">
      <c r="A61" s="111" t="s">
        <v>109</v>
      </c>
      <c r="B61" s="71"/>
      <c r="C61" s="22"/>
      <c r="D61" s="16">
        <f t="shared" si="39"/>
        <v>0</v>
      </c>
      <c r="E61" s="66"/>
      <c r="F61" s="16"/>
      <c r="G61" s="16"/>
      <c r="H61" s="66">
        <f t="shared" si="45"/>
        <v>0</v>
      </c>
      <c r="I61" s="67"/>
      <c r="J61" s="68"/>
      <c r="K61" s="68"/>
      <c r="L61" s="67"/>
      <c r="M61" s="67"/>
      <c r="N61" s="67"/>
      <c r="O61" s="67"/>
      <c r="P61" s="67"/>
      <c r="Q61" s="67"/>
      <c r="R61" s="69">
        <f t="shared" si="47"/>
        <v>0</v>
      </c>
      <c r="S61" s="66">
        <f t="shared" si="48"/>
        <v>0</v>
      </c>
      <c r="T61" s="66">
        <f t="shared" si="49"/>
        <v>0</v>
      </c>
      <c r="U61" s="66">
        <f t="shared" si="54"/>
        <v>0</v>
      </c>
      <c r="V61" s="70">
        <f t="shared" si="31"/>
        <v>0</v>
      </c>
      <c r="W61" s="90"/>
      <c r="X61" s="91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70"/>
      <c r="BN61" s="66"/>
      <c r="BO61" s="92"/>
      <c r="BP61" s="90"/>
      <c r="BQ61" s="91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70"/>
      <c r="CZ61" s="66"/>
      <c r="DA61" s="70"/>
      <c r="DB61" s="66"/>
      <c r="DC61" s="70"/>
      <c r="DD61" s="66"/>
      <c r="DE61" s="66"/>
      <c r="DF61" s="66"/>
      <c r="DG61" s="66"/>
      <c r="DH61" s="66"/>
      <c r="DI61" s="90"/>
      <c r="DJ61" s="91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70"/>
      <c r="ER61" s="70"/>
      <c r="ES61" s="70"/>
      <c r="ET61" s="70"/>
      <c r="EU61" s="70"/>
      <c r="EV61" s="66"/>
      <c r="EW61" s="70"/>
      <c r="EX61" s="66"/>
      <c r="EY61" s="70"/>
      <c r="EZ61" s="66"/>
      <c r="FA61" s="70"/>
      <c r="FB61" s="135">
        <f t="shared" si="26"/>
        <v>0</v>
      </c>
      <c r="FC61" s="133">
        <f t="shared" si="32"/>
        <v>0</v>
      </c>
      <c r="FD61" s="174">
        <f t="shared" si="33"/>
        <v>0</v>
      </c>
      <c r="FE61" s="91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70"/>
      <c r="GM61" s="66"/>
      <c r="GN61" s="70"/>
      <c r="GO61" s="66"/>
      <c r="GP61" s="70"/>
      <c r="GQ61" s="66"/>
      <c r="GR61" s="66"/>
      <c r="GS61" s="70"/>
      <c r="GT61" s="66"/>
      <c r="GU61" s="66"/>
      <c r="GV61" s="66"/>
      <c r="GW61" s="66"/>
      <c r="GX61" s="66"/>
      <c r="GY61" s="123"/>
      <c r="GZ61" s="124"/>
      <c r="HA61" s="237">
        <f t="shared" si="34"/>
        <v>0</v>
      </c>
      <c r="HB61" s="252"/>
      <c r="HC61" s="253"/>
      <c r="HD61" s="253"/>
      <c r="HE61" s="253"/>
      <c r="HF61" s="253"/>
      <c r="HG61" s="253"/>
      <c r="HH61" s="253"/>
      <c r="HI61" s="253"/>
      <c r="HJ61" s="253"/>
      <c r="HK61" s="253"/>
      <c r="HL61" s="253"/>
      <c r="HM61" s="253"/>
      <c r="HN61" s="253"/>
      <c r="HO61" s="253"/>
      <c r="HP61" s="253"/>
      <c r="HQ61" s="253"/>
      <c r="HR61" s="253"/>
      <c r="HS61" s="253"/>
      <c r="HT61" s="253"/>
      <c r="HU61" s="253"/>
      <c r="HV61" s="253"/>
      <c r="HW61" s="253"/>
      <c r="HX61" s="253"/>
      <c r="HY61" s="253"/>
      <c r="HZ61" s="253"/>
      <c r="IA61" s="253"/>
      <c r="IB61" s="253"/>
      <c r="IC61" s="253"/>
      <c r="ID61" s="253"/>
      <c r="IE61" s="253"/>
      <c r="IF61" s="253"/>
      <c r="IG61" s="253"/>
      <c r="IH61" s="253"/>
      <c r="II61" s="253"/>
      <c r="IJ61" s="253"/>
      <c r="IK61" s="253"/>
      <c r="IL61" s="253"/>
      <c r="IM61" s="253"/>
      <c r="IN61" s="253"/>
      <c r="IO61" s="253"/>
      <c r="IP61" s="253"/>
      <c r="IQ61" s="253"/>
      <c r="IR61" s="123"/>
      <c r="IS61" s="124"/>
      <c r="IT61" s="139"/>
      <c r="IU61" s="139"/>
      <c r="IV61" s="139"/>
    </row>
    <row r="62" spans="1:256" ht="13.5" hidden="1" thickBot="1">
      <c r="A62" s="111"/>
      <c r="B62" s="71"/>
      <c r="C62" s="22"/>
      <c r="D62" s="16"/>
      <c r="E62" s="66"/>
      <c r="F62" s="16"/>
      <c r="G62" s="16"/>
      <c r="H62" s="66"/>
      <c r="I62" s="67"/>
      <c r="J62" s="68"/>
      <c r="K62" s="68"/>
      <c r="L62" s="67"/>
      <c r="M62" s="67"/>
      <c r="N62" s="67"/>
      <c r="O62" s="67"/>
      <c r="P62" s="67"/>
      <c r="Q62" s="67"/>
      <c r="R62" s="69">
        <f t="shared" si="47"/>
        <v>0</v>
      </c>
      <c r="S62" s="66">
        <f t="shared" si="48"/>
        <v>0</v>
      </c>
      <c r="T62" s="66">
        <f t="shared" si="49"/>
        <v>0</v>
      </c>
      <c r="U62" s="66">
        <f t="shared" si="54"/>
        <v>0</v>
      </c>
      <c r="V62" s="70">
        <f t="shared" si="31"/>
        <v>0</v>
      </c>
      <c r="W62" s="90"/>
      <c r="X62" s="91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70"/>
      <c r="BN62" s="66"/>
      <c r="BO62" s="92"/>
      <c r="BP62" s="90"/>
      <c r="BQ62" s="91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70"/>
      <c r="CZ62" s="66"/>
      <c r="DA62" s="70"/>
      <c r="DB62" s="66"/>
      <c r="DC62" s="70"/>
      <c r="DD62" s="66"/>
      <c r="DE62" s="66"/>
      <c r="DF62" s="66"/>
      <c r="DG62" s="66"/>
      <c r="DH62" s="66"/>
      <c r="DI62" s="90"/>
      <c r="DJ62" s="91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70"/>
      <c r="ER62" s="70"/>
      <c r="ES62" s="70"/>
      <c r="ET62" s="70"/>
      <c r="EU62" s="70"/>
      <c r="EV62" s="66"/>
      <c r="EW62" s="70"/>
      <c r="EX62" s="66"/>
      <c r="EY62" s="70"/>
      <c r="EZ62" s="66"/>
      <c r="FA62" s="70"/>
      <c r="FB62" s="135">
        <f t="shared" si="26"/>
        <v>0</v>
      </c>
      <c r="FC62" s="133">
        <f t="shared" si="32"/>
        <v>0</v>
      </c>
      <c r="FD62" s="174">
        <f t="shared" si="33"/>
        <v>0</v>
      </c>
      <c r="FE62" s="91"/>
      <c r="FF62" s="66"/>
      <c r="FG62" s="66"/>
      <c r="FH62" s="66"/>
      <c r="FI62" s="91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91"/>
      <c r="GD62" s="66"/>
      <c r="GE62" s="66"/>
      <c r="GF62" s="66"/>
      <c r="GG62" s="66"/>
      <c r="GH62" s="66"/>
      <c r="GI62" s="66"/>
      <c r="GJ62" s="91"/>
      <c r="GK62" s="91"/>
      <c r="GL62" s="70"/>
      <c r="GM62" s="66"/>
      <c r="GN62" s="70"/>
      <c r="GO62" s="91"/>
      <c r="GP62" s="70"/>
      <c r="GQ62" s="66"/>
      <c r="GR62" s="66"/>
      <c r="GS62" s="70"/>
      <c r="GT62" s="66"/>
      <c r="GU62" s="66"/>
      <c r="GV62" s="66"/>
      <c r="GW62" s="66"/>
      <c r="GX62" s="66"/>
      <c r="GY62" s="123"/>
      <c r="GZ62" s="124"/>
      <c r="HA62" s="238">
        <f t="shared" si="34"/>
        <v>0</v>
      </c>
      <c r="HB62" s="235"/>
      <c r="HC62" s="233"/>
      <c r="HD62" s="233"/>
      <c r="HE62" s="233"/>
      <c r="HF62" s="233"/>
      <c r="HG62" s="233"/>
      <c r="HH62" s="233"/>
      <c r="HI62" s="233"/>
      <c r="HJ62" s="233"/>
      <c r="HK62" s="233"/>
      <c r="HL62" s="233"/>
      <c r="HM62" s="233"/>
      <c r="HN62" s="233"/>
      <c r="HO62" s="233"/>
      <c r="HP62" s="233"/>
      <c r="HQ62" s="233"/>
      <c r="HR62" s="233"/>
      <c r="HS62" s="233"/>
      <c r="HT62" s="233"/>
      <c r="HU62" s="233"/>
      <c r="HV62" s="233"/>
      <c r="HW62" s="233"/>
      <c r="HX62" s="233"/>
      <c r="HY62" s="233"/>
      <c r="HZ62" s="233"/>
      <c r="IA62" s="233"/>
      <c r="IB62" s="233"/>
      <c r="IC62" s="233"/>
      <c r="ID62" s="233"/>
      <c r="IE62" s="233"/>
      <c r="IF62" s="233"/>
      <c r="IG62" s="94"/>
      <c r="IH62" s="94"/>
      <c r="II62" s="94"/>
      <c r="IJ62" s="94"/>
      <c r="IK62" s="233"/>
      <c r="IL62" s="233"/>
      <c r="IM62" s="233"/>
      <c r="IN62" s="233"/>
      <c r="IO62" s="233"/>
      <c r="IP62" s="233"/>
      <c r="IQ62" s="233"/>
      <c r="IR62" s="233"/>
      <c r="IS62" s="234"/>
      <c r="IT62" s="139"/>
      <c r="IU62" s="139"/>
      <c r="IV62" s="139"/>
    </row>
    <row r="63" spans="1:256" ht="14.25" hidden="1" thickBot="1" thickTop="1">
      <c r="A63" s="111"/>
      <c r="B63" s="71"/>
      <c r="C63" s="22"/>
      <c r="D63" s="16"/>
      <c r="E63" s="66"/>
      <c r="F63" s="16"/>
      <c r="G63" s="16"/>
      <c r="H63" s="66">
        <f>COUNTIF(BQ63:DH63,"S")</f>
        <v>0</v>
      </c>
      <c r="I63" s="67"/>
      <c r="J63" s="68"/>
      <c r="K63" s="68"/>
      <c r="L63" s="68"/>
      <c r="M63" s="67"/>
      <c r="N63" s="67"/>
      <c r="O63" s="67"/>
      <c r="P63" s="67"/>
      <c r="Q63" s="67"/>
      <c r="R63" s="69">
        <f t="shared" si="47"/>
        <v>0</v>
      </c>
      <c r="S63" s="66">
        <f t="shared" si="48"/>
        <v>0</v>
      </c>
      <c r="T63" s="66">
        <f t="shared" si="49"/>
        <v>0</v>
      </c>
      <c r="U63" s="66">
        <f>SUM(S63:T63)</f>
        <v>0</v>
      </c>
      <c r="V63" s="70">
        <f t="shared" si="31"/>
        <v>0</v>
      </c>
      <c r="W63" s="90"/>
      <c r="X63" s="91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70"/>
      <c r="BN63" s="66"/>
      <c r="BO63" s="92"/>
      <c r="BP63" s="90"/>
      <c r="BQ63" s="91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25"/>
      <c r="CZ63" s="239"/>
      <c r="DA63" s="225"/>
      <c r="DB63" s="239"/>
      <c r="DC63" s="225"/>
      <c r="DD63" s="239"/>
      <c r="DE63" s="239"/>
      <c r="DF63" s="239"/>
      <c r="DG63" s="239"/>
      <c r="DH63" s="239"/>
      <c r="DI63" s="90"/>
      <c r="DJ63" s="91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70"/>
      <c r="ER63" s="70"/>
      <c r="ES63" s="70"/>
      <c r="ET63" s="70"/>
      <c r="EU63" s="70"/>
      <c r="EV63" s="112"/>
      <c r="EW63" s="113"/>
      <c r="EX63" s="112"/>
      <c r="EY63" s="113"/>
      <c r="EZ63" s="112"/>
      <c r="FA63" s="113"/>
      <c r="FB63" s="135">
        <f t="shared" si="26"/>
        <v>0</v>
      </c>
      <c r="FC63" s="133">
        <f t="shared" si="32"/>
        <v>0</v>
      </c>
      <c r="FD63" s="174">
        <f t="shared" si="33"/>
        <v>0</v>
      </c>
      <c r="FE63" s="91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70"/>
      <c r="GQ63" s="66"/>
      <c r="GR63" s="66"/>
      <c r="GS63" s="70"/>
      <c r="GT63" s="66"/>
      <c r="GU63" s="66"/>
      <c r="GV63" s="66"/>
      <c r="GW63" s="66"/>
      <c r="GX63" s="66"/>
      <c r="GY63" s="123"/>
      <c r="GZ63" s="124"/>
      <c r="HA63" s="236">
        <f t="shared" si="34"/>
        <v>0</v>
      </c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  <c r="HN63" s="139"/>
      <c r="HO63" s="139"/>
      <c r="HP63" s="139"/>
      <c r="HQ63" s="139"/>
      <c r="HR63" s="139"/>
      <c r="HS63" s="139"/>
      <c r="HT63" s="139"/>
      <c r="HU63" s="139"/>
      <c r="HV63" s="139"/>
      <c r="HW63" s="139"/>
      <c r="HX63" s="139"/>
      <c r="HY63" s="139"/>
      <c r="HZ63" s="139"/>
      <c r="IA63" s="139"/>
      <c r="IB63" s="139"/>
      <c r="IC63" s="139"/>
      <c r="ID63" s="139"/>
      <c r="IE63" s="139"/>
      <c r="IF63" s="139"/>
      <c r="IG63" s="10"/>
      <c r="IH63" s="10"/>
      <c r="II63" s="10"/>
      <c r="IJ63" s="10"/>
      <c r="IK63" s="139"/>
      <c r="IL63" s="139"/>
      <c r="IM63" s="139"/>
      <c r="IN63" s="139"/>
      <c r="IO63" s="139"/>
      <c r="IP63" s="139"/>
      <c r="IQ63" s="139"/>
      <c r="IR63" s="139"/>
      <c r="IS63" s="139"/>
      <c r="IT63" s="139"/>
      <c r="IU63" s="139"/>
      <c r="IV63" s="139"/>
    </row>
    <row r="64" spans="1:256" s="2" customFormat="1" ht="14.25" hidden="1" thickBot="1" thickTop="1">
      <c r="A64" s="110"/>
      <c r="B64" s="71"/>
      <c r="C64" s="22"/>
      <c r="D64" s="16"/>
      <c r="E64" s="66"/>
      <c r="F64" s="16"/>
      <c r="G64" s="16"/>
      <c r="H64" s="66">
        <f>COUNTIF(BQ64:DH64,"S")</f>
        <v>0</v>
      </c>
      <c r="I64" s="67"/>
      <c r="J64" s="68"/>
      <c r="K64" s="68"/>
      <c r="L64" s="68"/>
      <c r="M64" s="67"/>
      <c r="N64" s="67"/>
      <c r="O64" s="67"/>
      <c r="P64" s="67"/>
      <c r="Q64" s="67"/>
      <c r="R64" s="69">
        <f t="shared" si="47"/>
        <v>0</v>
      </c>
      <c r="S64" s="66">
        <f t="shared" si="48"/>
        <v>0</v>
      </c>
      <c r="T64" s="66">
        <f t="shared" si="49"/>
        <v>0</v>
      </c>
      <c r="U64" s="66">
        <f>SUM(S64:T64)</f>
        <v>0</v>
      </c>
      <c r="V64" s="70">
        <f t="shared" si="31"/>
        <v>0</v>
      </c>
      <c r="W64" s="90"/>
      <c r="X64" s="91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70"/>
      <c r="BN64" s="66"/>
      <c r="BO64" s="92"/>
      <c r="BP64" s="90"/>
      <c r="BQ64" s="91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25"/>
      <c r="CZ64" s="239"/>
      <c r="DA64" s="225"/>
      <c r="DB64" s="239"/>
      <c r="DC64" s="225"/>
      <c r="DD64" s="239"/>
      <c r="DE64" s="239"/>
      <c r="DF64" s="239"/>
      <c r="DG64" s="239"/>
      <c r="DH64" s="239"/>
      <c r="DI64" s="90"/>
      <c r="DJ64" s="91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70"/>
      <c r="ER64" s="70"/>
      <c r="ES64" s="70"/>
      <c r="ET64" s="70"/>
      <c r="EU64" s="70"/>
      <c r="EV64" s="112"/>
      <c r="EW64" s="113"/>
      <c r="EX64" s="112"/>
      <c r="EY64" s="113"/>
      <c r="EZ64" s="112"/>
      <c r="FA64" s="113"/>
      <c r="FB64" s="135">
        <f t="shared" si="26"/>
        <v>0</v>
      </c>
      <c r="FC64" s="133">
        <f t="shared" si="32"/>
        <v>0</v>
      </c>
      <c r="FD64" s="174">
        <f t="shared" si="33"/>
        <v>0</v>
      </c>
      <c r="FE64" s="91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91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70"/>
      <c r="GM64" s="66"/>
      <c r="GN64" s="70"/>
      <c r="GO64" s="66"/>
      <c r="GP64" s="70"/>
      <c r="GQ64" s="66"/>
      <c r="GR64" s="66"/>
      <c r="GS64" s="70"/>
      <c r="GT64" s="66"/>
      <c r="GU64" s="66"/>
      <c r="GV64" s="66"/>
      <c r="GW64" s="66"/>
      <c r="GX64" s="66"/>
      <c r="GY64" s="66"/>
      <c r="GZ64" s="93"/>
      <c r="HA64" s="236">
        <f t="shared" si="34"/>
        <v>0</v>
      </c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t="14.25" hidden="1" thickBot="1" thickTop="1">
      <c r="A65" s="110"/>
      <c r="B65" s="71"/>
      <c r="C65" s="22"/>
      <c r="D65" s="16"/>
      <c r="E65" s="66"/>
      <c r="F65" s="16"/>
      <c r="G65" s="16"/>
      <c r="H65" s="66">
        <f>COUNTIF(BQ65:DH65,"S")</f>
        <v>0</v>
      </c>
      <c r="I65" s="67"/>
      <c r="J65" s="68"/>
      <c r="K65" s="68"/>
      <c r="L65" s="68"/>
      <c r="M65" s="67"/>
      <c r="N65" s="67"/>
      <c r="O65" s="67"/>
      <c r="P65" s="67"/>
      <c r="Q65" s="67"/>
      <c r="R65" s="69">
        <f t="shared" si="47"/>
        <v>0</v>
      </c>
      <c r="S65" s="66">
        <f t="shared" si="48"/>
        <v>0</v>
      </c>
      <c r="T65" s="66">
        <f t="shared" si="49"/>
        <v>0</v>
      </c>
      <c r="U65" s="66">
        <f>SUM(S65:T65)</f>
        <v>0</v>
      </c>
      <c r="V65" s="70">
        <f t="shared" si="31"/>
        <v>0</v>
      </c>
      <c r="W65" s="90"/>
      <c r="X65" s="91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70"/>
      <c r="BN65" s="66"/>
      <c r="BO65" s="92"/>
      <c r="BP65" s="90"/>
      <c r="BQ65" s="91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25"/>
      <c r="CZ65" s="239"/>
      <c r="DA65" s="225"/>
      <c r="DB65" s="239"/>
      <c r="DC65" s="225"/>
      <c r="DD65" s="239"/>
      <c r="DE65" s="239"/>
      <c r="DF65" s="239"/>
      <c r="DG65" s="239"/>
      <c r="DH65" s="239"/>
      <c r="DI65" s="224"/>
      <c r="DJ65" s="91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70"/>
      <c r="ER65" s="70"/>
      <c r="ES65" s="70"/>
      <c r="ET65" s="70"/>
      <c r="EU65" s="70"/>
      <c r="EV65" s="112"/>
      <c r="EW65" s="113"/>
      <c r="EX65" s="112"/>
      <c r="EY65" s="113"/>
      <c r="EZ65" s="112"/>
      <c r="FA65" s="113"/>
      <c r="FB65" s="135">
        <f t="shared" si="26"/>
        <v>0</v>
      </c>
      <c r="FC65" s="133">
        <f t="shared" si="32"/>
        <v>0</v>
      </c>
      <c r="FD65" s="174">
        <f t="shared" si="33"/>
        <v>0</v>
      </c>
      <c r="FE65" s="91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91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70"/>
      <c r="GM65" s="66"/>
      <c r="GN65" s="70"/>
      <c r="GO65" s="66"/>
      <c r="GP65" s="70"/>
      <c r="GQ65" s="66"/>
      <c r="GR65" s="66"/>
      <c r="GS65" s="70"/>
      <c r="GT65" s="66"/>
      <c r="GU65" s="66"/>
      <c r="GV65" s="66"/>
      <c r="GW65" s="66"/>
      <c r="GX65" s="66"/>
      <c r="GY65" s="123"/>
      <c r="GZ65" s="124"/>
      <c r="HA65" s="236">
        <f t="shared" si="34"/>
        <v>0</v>
      </c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  <c r="HN65" s="139"/>
      <c r="HO65" s="139"/>
      <c r="HP65" s="139"/>
      <c r="HQ65" s="139"/>
      <c r="HR65" s="139"/>
      <c r="HS65" s="139"/>
      <c r="HT65" s="139"/>
      <c r="HU65" s="139"/>
      <c r="HV65" s="139"/>
      <c r="HW65" s="139"/>
      <c r="HX65" s="139"/>
      <c r="HY65" s="139"/>
      <c r="HZ65" s="139"/>
      <c r="IA65" s="139"/>
      <c r="IB65" s="139"/>
      <c r="IC65" s="139"/>
      <c r="ID65" s="139"/>
      <c r="IE65" s="139"/>
      <c r="IF65" s="139"/>
      <c r="IG65" s="10"/>
      <c r="IH65" s="10"/>
      <c r="II65" s="10"/>
      <c r="IJ65" s="10"/>
      <c r="IK65" s="139"/>
      <c r="IL65" s="139"/>
      <c r="IM65" s="139"/>
      <c r="IN65" s="139"/>
      <c r="IO65" s="139"/>
      <c r="IP65" s="139"/>
      <c r="IQ65" s="139"/>
      <c r="IR65" s="139"/>
      <c r="IS65" s="139"/>
      <c r="IT65" s="139"/>
      <c r="IU65" s="139"/>
      <c r="IV65" s="139"/>
    </row>
    <row r="66" spans="1:256" s="2" customFormat="1" ht="14.25" hidden="1" thickBot="1" thickTop="1">
      <c r="A66" s="265"/>
      <c r="B66" s="266"/>
      <c r="C66" s="267"/>
      <c r="D66" s="268"/>
      <c r="E66" s="268"/>
      <c r="F66" s="268"/>
      <c r="G66" s="268"/>
      <c r="H66" s="268">
        <f>COUNTIF(BQ66:DH66,"S")</f>
        <v>0</v>
      </c>
      <c r="I66" s="269"/>
      <c r="J66" s="270"/>
      <c r="K66" s="270"/>
      <c r="L66" s="270"/>
      <c r="M66" s="269"/>
      <c r="N66" s="269"/>
      <c r="O66" s="269"/>
      <c r="P66" s="269"/>
      <c r="Q66" s="269"/>
      <c r="R66" s="271">
        <f t="shared" si="47"/>
        <v>0</v>
      </c>
      <c r="S66" s="268">
        <f t="shared" si="48"/>
        <v>0</v>
      </c>
      <c r="T66" s="268">
        <f t="shared" si="49"/>
        <v>0</v>
      </c>
      <c r="U66" s="268">
        <f>SUM(S66:T66)</f>
        <v>0</v>
      </c>
      <c r="V66" s="272">
        <f t="shared" si="31"/>
        <v>0</v>
      </c>
      <c r="W66" s="90"/>
      <c r="X66" s="273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268"/>
      <c r="AU66" s="268"/>
      <c r="AV66" s="268"/>
      <c r="AW66" s="268"/>
      <c r="AX66" s="268"/>
      <c r="AY66" s="268"/>
      <c r="AZ66" s="268"/>
      <c r="BA66" s="268"/>
      <c r="BB66" s="268"/>
      <c r="BC66" s="268"/>
      <c r="BD66" s="268"/>
      <c r="BE66" s="268"/>
      <c r="BF66" s="268"/>
      <c r="BG66" s="268"/>
      <c r="BH66" s="268"/>
      <c r="BI66" s="268"/>
      <c r="BJ66" s="268"/>
      <c r="BK66" s="268"/>
      <c r="BL66" s="268"/>
      <c r="BM66" s="272"/>
      <c r="BN66" s="268"/>
      <c r="BO66" s="274"/>
      <c r="BP66" s="90"/>
      <c r="BQ66" s="273"/>
      <c r="BR66" s="268"/>
      <c r="BS66" s="268"/>
      <c r="BT66" s="268"/>
      <c r="BU66" s="268"/>
      <c r="BV66" s="268"/>
      <c r="BW66" s="268"/>
      <c r="BX66" s="268"/>
      <c r="BY66" s="268"/>
      <c r="BZ66" s="268"/>
      <c r="CA66" s="268"/>
      <c r="CB66" s="268"/>
      <c r="CC66" s="268"/>
      <c r="CD66" s="268"/>
      <c r="CE66" s="268"/>
      <c r="CF66" s="275"/>
      <c r="CG66" s="275"/>
      <c r="CH66" s="275"/>
      <c r="CI66" s="275"/>
      <c r="CJ66" s="275"/>
      <c r="CK66" s="275"/>
      <c r="CL66" s="275"/>
      <c r="CM66" s="275"/>
      <c r="CN66" s="275"/>
      <c r="CO66" s="275"/>
      <c r="CP66" s="275"/>
      <c r="CQ66" s="275"/>
      <c r="CR66" s="275"/>
      <c r="CS66" s="275"/>
      <c r="CT66" s="275"/>
      <c r="CU66" s="275"/>
      <c r="CV66" s="275"/>
      <c r="CW66" s="275"/>
      <c r="CX66" s="275"/>
      <c r="CY66" s="276"/>
      <c r="CZ66" s="275"/>
      <c r="DA66" s="276"/>
      <c r="DB66" s="275"/>
      <c r="DC66" s="276"/>
      <c r="DD66" s="275"/>
      <c r="DE66" s="275"/>
      <c r="DF66" s="275"/>
      <c r="DG66" s="275"/>
      <c r="DH66" s="275"/>
      <c r="DI66" s="90"/>
      <c r="DJ66" s="273"/>
      <c r="DK66" s="268"/>
      <c r="DL66" s="268"/>
      <c r="DM66" s="268"/>
      <c r="DN66" s="268"/>
      <c r="DO66" s="268"/>
      <c r="DP66" s="268"/>
      <c r="DQ66" s="268"/>
      <c r="DR66" s="268"/>
      <c r="DS66" s="268"/>
      <c r="DT66" s="268"/>
      <c r="DU66" s="268"/>
      <c r="DV66" s="268"/>
      <c r="DW66" s="268"/>
      <c r="DX66" s="268"/>
      <c r="DY66" s="268"/>
      <c r="DZ66" s="268"/>
      <c r="EA66" s="268"/>
      <c r="EB66" s="268"/>
      <c r="EC66" s="268"/>
      <c r="ED66" s="268"/>
      <c r="EE66" s="268"/>
      <c r="EF66" s="268"/>
      <c r="EG66" s="268"/>
      <c r="EH66" s="268"/>
      <c r="EI66" s="268"/>
      <c r="EJ66" s="268"/>
      <c r="EK66" s="268"/>
      <c r="EL66" s="268"/>
      <c r="EM66" s="268"/>
      <c r="EN66" s="268"/>
      <c r="EO66" s="268"/>
      <c r="EP66" s="268"/>
      <c r="EQ66" s="272"/>
      <c r="ER66" s="272"/>
      <c r="ES66" s="272"/>
      <c r="ET66" s="272"/>
      <c r="EU66" s="272"/>
      <c r="EV66" s="277"/>
      <c r="EW66" s="278"/>
      <c r="EX66" s="277"/>
      <c r="EY66" s="278"/>
      <c r="EZ66" s="277"/>
      <c r="FA66" s="278"/>
      <c r="FB66" s="279">
        <f t="shared" si="26"/>
        <v>0</v>
      </c>
      <c r="FC66" s="280">
        <f t="shared" si="32"/>
        <v>0</v>
      </c>
      <c r="FD66" s="281">
        <f t="shared" si="33"/>
        <v>0</v>
      </c>
      <c r="FE66" s="273"/>
      <c r="FF66" s="268"/>
      <c r="FG66" s="268"/>
      <c r="FH66" s="268"/>
      <c r="FI66" s="268"/>
      <c r="FJ66" s="268"/>
      <c r="FK66" s="268"/>
      <c r="FL66" s="268"/>
      <c r="FM66" s="268"/>
      <c r="FN66" s="268"/>
      <c r="FO66" s="268"/>
      <c r="FP66" s="268"/>
      <c r="FQ66" s="268"/>
      <c r="FR66" s="268"/>
      <c r="FS66" s="268"/>
      <c r="FT66" s="268"/>
      <c r="FU66" s="268"/>
      <c r="FV66" s="268"/>
      <c r="FW66" s="268"/>
      <c r="FX66" s="268"/>
      <c r="FY66" s="268"/>
      <c r="FZ66" s="268"/>
      <c r="GA66" s="268"/>
      <c r="GB66" s="268"/>
      <c r="GC66" s="268"/>
      <c r="GD66" s="268"/>
      <c r="GE66" s="268"/>
      <c r="GF66" s="268"/>
      <c r="GG66" s="268"/>
      <c r="GH66" s="268"/>
      <c r="GI66" s="268"/>
      <c r="GJ66" s="268"/>
      <c r="GK66" s="268"/>
      <c r="GL66" s="272"/>
      <c r="GM66" s="268"/>
      <c r="GN66" s="272"/>
      <c r="GO66" s="268"/>
      <c r="GP66" s="272"/>
      <c r="GQ66" s="268"/>
      <c r="GR66" s="268"/>
      <c r="GS66" s="272"/>
      <c r="GT66" s="268"/>
      <c r="GU66" s="268"/>
      <c r="GV66" s="268"/>
      <c r="GW66" s="268"/>
      <c r="GX66" s="268"/>
      <c r="GY66" s="268"/>
      <c r="GZ66" s="282"/>
      <c r="HA66" s="283">
        <f t="shared" si="34"/>
        <v>0</v>
      </c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</row>
    <row r="67" spans="1:256" s="146" customFormat="1" ht="14.25" thickBot="1" thickTop="1">
      <c r="A67" s="254"/>
      <c r="B67" s="255"/>
      <c r="C67" s="255">
        <f aca="true" t="shared" si="55" ref="C67:I67">SUM(C5:C66)</f>
        <v>577</v>
      </c>
      <c r="D67" s="255">
        <f t="shared" si="55"/>
        <v>462</v>
      </c>
      <c r="E67" s="255">
        <f t="shared" si="55"/>
        <v>355</v>
      </c>
      <c r="F67" s="255">
        <f t="shared" si="55"/>
        <v>116</v>
      </c>
      <c r="G67" s="255">
        <f t="shared" si="55"/>
        <v>116</v>
      </c>
      <c r="H67" s="255">
        <f t="shared" si="55"/>
        <v>0</v>
      </c>
      <c r="I67" s="255">
        <f t="shared" si="55"/>
        <v>41463</v>
      </c>
      <c r="J67" s="255"/>
      <c r="K67" s="255"/>
      <c r="L67" s="255"/>
      <c r="M67" s="255"/>
      <c r="N67" s="255"/>
      <c r="O67" s="255"/>
      <c r="P67" s="255"/>
      <c r="Q67" s="255"/>
      <c r="R67" s="255">
        <f>SUM(R5:R66)</f>
        <v>144</v>
      </c>
      <c r="S67" s="255">
        <f>SUM(S5:S66)</f>
        <v>14</v>
      </c>
      <c r="T67" s="255">
        <f>SUM(T5:T66)</f>
        <v>1</v>
      </c>
      <c r="U67" s="255">
        <f>SUM(U5:U66)</f>
        <v>15</v>
      </c>
      <c r="V67" s="284">
        <f t="shared" si="31"/>
        <v>71</v>
      </c>
      <c r="W67" s="263" t="s">
        <v>50</v>
      </c>
      <c r="X67" s="255">
        <f aca="true" t="shared" si="56" ref="X67:AL67">COUNTIF(X5:X66,"T")</f>
        <v>11</v>
      </c>
      <c r="Y67" s="255">
        <f t="shared" si="56"/>
        <v>11</v>
      </c>
      <c r="Z67" s="255">
        <f t="shared" si="56"/>
        <v>11</v>
      </c>
      <c r="AA67" s="255">
        <f t="shared" si="56"/>
        <v>11</v>
      </c>
      <c r="AB67" s="255">
        <f t="shared" si="56"/>
        <v>11</v>
      </c>
      <c r="AC67" s="255">
        <f t="shared" si="56"/>
        <v>11</v>
      </c>
      <c r="AD67" s="255">
        <f t="shared" si="56"/>
        <v>11</v>
      </c>
      <c r="AE67" s="255">
        <f t="shared" si="56"/>
        <v>11</v>
      </c>
      <c r="AF67" s="255">
        <f t="shared" si="56"/>
        <v>11</v>
      </c>
      <c r="AG67" s="255">
        <f t="shared" si="56"/>
        <v>11</v>
      </c>
      <c r="AH67" s="255">
        <f t="shared" si="56"/>
        <v>11</v>
      </c>
      <c r="AI67" s="255">
        <f t="shared" si="56"/>
        <v>11</v>
      </c>
      <c r="AJ67" s="255">
        <f t="shared" si="56"/>
        <v>11</v>
      </c>
      <c r="AK67" s="255">
        <f t="shared" si="56"/>
        <v>11</v>
      </c>
      <c r="AL67" s="255">
        <f t="shared" si="56"/>
        <v>11</v>
      </c>
      <c r="AM67" s="255">
        <f>COUNTIF(AM5:AM66,"T")</f>
        <v>11</v>
      </c>
      <c r="AN67" s="255">
        <f>COUNTIF(AN5:AN66,"T")</f>
        <v>11</v>
      </c>
      <c r="AO67" s="255">
        <f>COUNTIF(AO5:AO66,"T")</f>
        <v>11</v>
      </c>
      <c r="AP67" s="255">
        <f>COUNTIF(AP5:AP66,"T")</f>
        <v>11</v>
      </c>
      <c r="AQ67" s="255">
        <f>COUNTIF(AQ5:AQ66,"T")</f>
        <v>11</v>
      </c>
      <c r="AR67" s="255">
        <f aca="true" t="shared" si="57" ref="AR67:BM67">COUNTIF(AR5:AR66,"T")</f>
        <v>11</v>
      </c>
      <c r="AS67" s="255">
        <f t="shared" si="57"/>
        <v>11</v>
      </c>
      <c r="AT67" s="255">
        <f t="shared" si="57"/>
        <v>11</v>
      </c>
      <c r="AU67" s="255">
        <f t="shared" si="57"/>
        <v>11</v>
      </c>
      <c r="AV67" s="255">
        <f t="shared" si="57"/>
        <v>11</v>
      </c>
      <c r="AW67" s="255">
        <f t="shared" si="57"/>
        <v>11</v>
      </c>
      <c r="AX67" s="255">
        <f t="shared" si="57"/>
        <v>11</v>
      </c>
      <c r="AY67" s="255">
        <f t="shared" si="57"/>
        <v>11</v>
      </c>
      <c r="AZ67" s="255">
        <f t="shared" si="57"/>
        <v>11</v>
      </c>
      <c r="BA67" s="255">
        <f t="shared" si="57"/>
        <v>11</v>
      </c>
      <c r="BB67" s="255">
        <f t="shared" si="57"/>
        <v>11</v>
      </c>
      <c r="BC67" s="255">
        <f t="shared" si="57"/>
        <v>11</v>
      </c>
      <c r="BD67" s="255">
        <f t="shared" si="57"/>
        <v>11</v>
      </c>
      <c r="BE67" s="255">
        <f t="shared" si="57"/>
        <v>11</v>
      </c>
      <c r="BF67" s="255">
        <f t="shared" si="57"/>
        <v>11</v>
      </c>
      <c r="BG67" s="255">
        <f t="shared" si="57"/>
        <v>11</v>
      </c>
      <c r="BH67" s="255">
        <f t="shared" si="57"/>
        <v>11</v>
      </c>
      <c r="BI67" s="255">
        <f t="shared" si="57"/>
        <v>11</v>
      </c>
      <c r="BJ67" s="255">
        <f t="shared" si="57"/>
        <v>11</v>
      </c>
      <c r="BK67" s="255">
        <f t="shared" si="57"/>
        <v>11</v>
      </c>
      <c r="BL67" s="255">
        <f t="shared" si="57"/>
        <v>11</v>
      </c>
      <c r="BM67" s="255">
        <f t="shared" si="57"/>
        <v>11</v>
      </c>
      <c r="BN67" s="255">
        <f>COUNTIF(BN5:BN66,"T")</f>
        <v>0</v>
      </c>
      <c r="BO67" s="255">
        <f>COUNTIF(BO5:BO66,"T")</f>
        <v>0</v>
      </c>
      <c r="BP67" s="285"/>
      <c r="BQ67" s="285">
        <f aca="true" t="shared" si="58" ref="BQ67:DE67">SUM(BQ5:BQ66)</f>
        <v>990</v>
      </c>
      <c r="BR67" s="285">
        <f t="shared" si="58"/>
        <v>990</v>
      </c>
      <c r="BS67" s="285">
        <f t="shared" si="58"/>
        <v>990</v>
      </c>
      <c r="BT67" s="285">
        <f t="shared" si="58"/>
        <v>990</v>
      </c>
      <c r="BU67" s="285">
        <f t="shared" si="58"/>
        <v>990</v>
      </c>
      <c r="BV67" s="285">
        <f t="shared" si="58"/>
        <v>990</v>
      </c>
      <c r="BW67" s="285">
        <f t="shared" si="58"/>
        <v>990</v>
      </c>
      <c r="BX67" s="285">
        <f t="shared" si="58"/>
        <v>990</v>
      </c>
      <c r="BY67" s="285">
        <f t="shared" si="58"/>
        <v>990</v>
      </c>
      <c r="BZ67" s="285">
        <f t="shared" si="58"/>
        <v>990</v>
      </c>
      <c r="CA67" s="285">
        <f t="shared" si="58"/>
        <v>990</v>
      </c>
      <c r="CB67" s="285">
        <f t="shared" si="58"/>
        <v>990</v>
      </c>
      <c r="CC67" s="285">
        <f t="shared" si="58"/>
        <v>990</v>
      </c>
      <c r="CD67" s="285">
        <f t="shared" si="58"/>
        <v>990</v>
      </c>
      <c r="CE67" s="285">
        <f t="shared" si="58"/>
        <v>990</v>
      </c>
      <c r="CF67" s="285">
        <f t="shared" si="58"/>
        <v>990</v>
      </c>
      <c r="CG67" s="285">
        <f t="shared" si="58"/>
        <v>990</v>
      </c>
      <c r="CH67" s="285">
        <f t="shared" si="58"/>
        <v>990</v>
      </c>
      <c r="CI67" s="285">
        <f t="shared" si="58"/>
        <v>990</v>
      </c>
      <c r="CJ67" s="285">
        <f t="shared" si="58"/>
        <v>990</v>
      </c>
      <c r="CK67" s="285">
        <f t="shared" si="58"/>
        <v>990</v>
      </c>
      <c r="CL67" s="285">
        <f aca="true" t="shared" si="59" ref="CL67:CV67">SUM(CL5:CL66)</f>
        <v>990</v>
      </c>
      <c r="CM67" s="285">
        <f t="shared" si="59"/>
        <v>990</v>
      </c>
      <c r="CN67" s="285">
        <f t="shared" si="59"/>
        <v>990</v>
      </c>
      <c r="CO67" s="285">
        <f t="shared" si="59"/>
        <v>990</v>
      </c>
      <c r="CP67" s="285">
        <f t="shared" si="59"/>
        <v>990</v>
      </c>
      <c r="CQ67" s="321">
        <f t="shared" si="59"/>
        <v>990</v>
      </c>
      <c r="CR67" s="320">
        <f t="shared" si="59"/>
        <v>900</v>
      </c>
      <c r="CS67" s="285">
        <f t="shared" si="59"/>
        <v>990</v>
      </c>
      <c r="CT67" s="320">
        <f t="shared" si="59"/>
        <v>990</v>
      </c>
      <c r="CU67" s="320">
        <f t="shared" si="59"/>
        <v>990</v>
      </c>
      <c r="CV67" s="285">
        <f t="shared" si="59"/>
        <v>990</v>
      </c>
      <c r="CW67" s="285">
        <f>SUM(CW5:CW66)</f>
        <v>990</v>
      </c>
      <c r="CX67" s="285">
        <f>SUM(CX5:CX66)</f>
        <v>990</v>
      </c>
      <c r="CY67" s="285">
        <f t="shared" si="58"/>
        <v>990</v>
      </c>
      <c r="CZ67" s="285">
        <f t="shared" si="58"/>
        <v>990</v>
      </c>
      <c r="DA67" s="285">
        <f t="shared" si="58"/>
        <v>990</v>
      </c>
      <c r="DB67" s="285">
        <f t="shared" si="58"/>
        <v>990</v>
      </c>
      <c r="DC67" s="285">
        <f t="shared" si="58"/>
        <v>990</v>
      </c>
      <c r="DD67" s="285">
        <f t="shared" si="58"/>
        <v>990</v>
      </c>
      <c r="DE67" s="321">
        <f t="shared" si="58"/>
        <v>963</v>
      </c>
      <c r="DF67" s="285">
        <f>SUM(DF5:DF66)</f>
        <v>990</v>
      </c>
      <c r="DG67" s="285">
        <f>SUM(DG5:DG66)</f>
        <v>0</v>
      </c>
      <c r="DH67" s="285">
        <f>SUM(DH5:DH66)</f>
        <v>0</v>
      </c>
      <c r="DI67" s="286"/>
      <c r="DJ67" s="285">
        <f aca="true" t="shared" si="60" ref="DJ67:EP67">COUNTIF(DJ5:DJ66,"E")</f>
        <v>3</v>
      </c>
      <c r="DK67" s="285">
        <f t="shared" si="60"/>
        <v>3</v>
      </c>
      <c r="DL67" s="285">
        <f t="shared" si="60"/>
        <v>3</v>
      </c>
      <c r="DM67" s="285">
        <f t="shared" si="60"/>
        <v>3</v>
      </c>
      <c r="DN67" s="285">
        <f t="shared" si="60"/>
        <v>3</v>
      </c>
      <c r="DO67" s="285">
        <f t="shared" si="60"/>
        <v>3</v>
      </c>
      <c r="DP67" s="285">
        <f t="shared" si="60"/>
        <v>3</v>
      </c>
      <c r="DQ67" s="285">
        <f t="shared" si="60"/>
        <v>2</v>
      </c>
      <c r="DR67" s="285">
        <f t="shared" si="60"/>
        <v>3</v>
      </c>
      <c r="DS67" s="285">
        <f t="shared" si="60"/>
        <v>3</v>
      </c>
      <c r="DT67" s="285">
        <f t="shared" si="60"/>
        <v>3</v>
      </c>
      <c r="DU67" s="285">
        <f t="shared" si="60"/>
        <v>2</v>
      </c>
      <c r="DV67" s="285">
        <f t="shared" si="60"/>
        <v>3</v>
      </c>
      <c r="DW67" s="285">
        <f t="shared" si="60"/>
        <v>3</v>
      </c>
      <c r="DX67" s="285">
        <f t="shared" si="60"/>
        <v>3</v>
      </c>
      <c r="DY67" s="285">
        <f t="shared" si="60"/>
        <v>2</v>
      </c>
      <c r="DZ67" s="285">
        <f t="shared" si="60"/>
        <v>3</v>
      </c>
      <c r="EA67" s="285">
        <f t="shared" si="60"/>
        <v>2</v>
      </c>
      <c r="EB67" s="285">
        <f t="shared" si="60"/>
        <v>3</v>
      </c>
      <c r="EC67" s="285">
        <f t="shared" si="60"/>
        <v>3</v>
      </c>
      <c r="ED67" s="285">
        <f t="shared" si="60"/>
        <v>2</v>
      </c>
      <c r="EE67" s="285">
        <f t="shared" si="60"/>
        <v>3</v>
      </c>
      <c r="EF67" s="285">
        <f t="shared" si="60"/>
        <v>2</v>
      </c>
      <c r="EG67" s="285">
        <f t="shared" si="60"/>
        <v>3</v>
      </c>
      <c r="EH67" s="285">
        <f t="shared" si="60"/>
        <v>2</v>
      </c>
      <c r="EI67" s="285">
        <f t="shared" si="60"/>
        <v>3</v>
      </c>
      <c r="EJ67" s="285">
        <f t="shared" si="60"/>
        <v>3</v>
      </c>
      <c r="EK67" s="285">
        <f t="shared" si="60"/>
        <v>2</v>
      </c>
      <c r="EL67" s="285">
        <f t="shared" si="60"/>
        <v>3</v>
      </c>
      <c r="EM67" s="285">
        <f t="shared" si="60"/>
        <v>3</v>
      </c>
      <c r="EN67" s="285">
        <f t="shared" si="60"/>
        <v>3</v>
      </c>
      <c r="EO67" s="285">
        <f t="shared" si="60"/>
        <v>3</v>
      </c>
      <c r="EP67" s="285">
        <f t="shared" si="60"/>
        <v>3</v>
      </c>
      <c r="EQ67" s="285">
        <f aca="true" t="shared" si="61" ref="EQ67:FA67">COUNTIF(EQ5:EQ66,"E")</f>
        <v>3</v>
      </c>
      <c r="ER67" s="285">
        <f t="shared" si="61"/>
        <v>3</v>
      </c>
      <c r="ES67" s="285">
        <f t="shared" si="61"/>
        <v>3</v>
      </c>
      <c r="ET67" s="285">
        <f t="shared" si="61"/>
        <v>3</v>
      </c>
      <c r="EU67" s="285">
        <f t="shared" si="61"/>
        <v>3</v>
      </c>
      <c r="EV67" s="285">
        <f t="shared" si="61"/>
        <v>2</v>
      </c>
      <c r="EW67" s="285">
        <f t="shared" si="61"/>
        <v>3</v>
      </c>
      <c r="EX67" s="285">
        <f t="shared" si="61"/>
        <v>2</v>
      </c>
      <c r="EY67" s="285">
        <f t="shared" si="61"/>
        <v>3</v>
      </c>
      <c r="EZ67" s="285">
        <f t="shared" si="61"/>
        <v>0</v>
      </c>
      <c r="FA67" s="285">
        <f t="shared" si="61"/>
        <v>0</v>
      </c>
      <c r="FB67" s="285">
        <f>SUM(FB5:FB66)</f>
        <v>136</v>
      </c>
      <c r="FC67" s="285">
        <f>SUM(FC5:FC66)*2</f>
        <v>28</v>
      </c>
      <c r="FD67" s="285">
        <f>SUM(FD5:FD66)</f>
        <v>1</v>
      </c>
      <c r="FE67" s="285">
        <f aca="true" t="shared" si="62" ref="FE67:GZ67">SUM(FE5:FE66)</f>
        <v>6</v>
      </c>
      <c r="FF67" s="285">
        <f t="shared" si="62"/>
        <v>5</v>
      </c>
      <c r="FG67" s="285">
        <f t="shared" si="62"/>
        <v>3</v>
      </c>
      <c r="FH67" s="285">
        <f t="shared" si="62"/>
        <v>5</v>
      </c>
      <c r="FI67" s="285">
        <f t="shared" si="62"/>
        <v>1</v>
      </c>
      <c r="FJ67" s="285">
        <f t="shared" si="62"/>
        <v>5</v>
      </c>
      <c r="FK67" s="285">
        <f t="shared" si="62"/>
        <v>5</v>
      </c>
      <c r="FL67" s="285">
        <f t="shared" si="62"/>
        <v>4</v>
      </c>
      <c r="FM67" s="285">
        <f t="shared" si="62"/>
        <v>5</v>
      </c>
      <c r="FN67" s="285">
        <f t="shared" si="62"/>
        <v>2</v>
      </c>
      <c r="FO67" s="285">
        <f t="shared" si="62"/>
        <v>2</v>
      </c>
      <c r="FP67" s="285">
        <f t="shared" si="62"/>
        <v>4</v>
      </c>
      <c r="FQ67" s="285">
        <f t="shared" si="62"/>
        <v>5</v>
      </c>
      <c r="FR67" s="285">
        <f t="shared" si="62"/>
        <v>7</v>
      </c>
      <c r="FS67" s="285">
        <f t="shared" si="62"/>
        <v>5</v>
      </c>
      <c r="FT67" s="285">
        <f t="shared" si="62"/>
        <v>5</v>
      </c>
      <c r="FU67" s="285">
        <f t="shared" si="62"/>
        <v>1</v>
      </c>
      <c r="FV67" s="285">
        <f t="shared" si="62"/>
        <v>5</v>
      </c>
      <c r="FW67" s="285">
        <f t="shared" si="62"/>
        <v>1</v>
      </c>
      <c r="FX67" s="285">
        <f t="shared" si="62"/>
        <v>1</v>
      </c>
      <c r="FY67" s="285">
        <f t="shared" si="62"/>
        <v>4</v>
      </c>
      <c r="FZ67" s="285">
        <f t="shared" si="62"/>
        <v>3</v>
      </c>
      <c r="GA67" s="285">
        <f t="shared" si="62"/>
        <v>2</v>
      </c>
      <c r="GB67" s="285">
        <f t="shared" si="62"/>
        <v>2</v>
      </c>
      <c r="GC67" s="285">
        <f t="shared" si="62"/>
        <v>7</v>
      </c>
      <c r="GD67" s="285">
        <f t="shared" si="62"/>
        <v>4</v>
      </c>
      <c r="GE67" s="285">
        <f t="shared" si="62"/>
        <v>4</v>
      </c>
      <c r="GF67" s="285">
        <f t="shared" si="62"/>
        <v>5</v>
      </c>
      <c r="GG67" s="285">
        <f t="shared" si="62"/>
        <v>2</v>
      </c>
      <c r="GH67" s="285">
        <f t="shared" si="62"/>
        <v>1</v>
      </c>
      <c r="GI67" s="285">
        <f t="shared" si="62"/>
        <v>4</v>
      </c>
      <c r="GJ67" s="285">
        <f t="shared" si="62"/>
        <v>2</v>
      </c>
      <c r="GK67" s="285">
        <f t="shared" si="62"/>
        <v>6</v>
      </c>
      <c r="GL67" s="285">
        <f t="shared" si="62"/>
        <v>4</v>
      </c>
      <c r="GM67" s="285">
        <f t="shared" si="62"/>
        <v>2</v>
      </c>
      <c r="GN67" s="285">
        <f t="shared" si="62"/>
        <v>8</v>
      </c>
      <c r="GO67" s="285">
        <f t="shared" si="62"/>
        <v>6</v>
      </c>
      <c r="GP67" s="285">
        <f t="shared" si="62"/>
        <v>3</v>
      </c>
      <c r="GQ67" s="285">
        <f t="shared" si="62"/>
        <v>4</v>
      </c>
      <c r="GR67" s="285">
        <f t="shared" si="62"/>
        <v>4</v>
      </c>
      <c r="GS67" s="285">
        <f t="shared" si="62"/>
        <v>8</v>
      </c>
      <c r="GT67" s="285">
        <f t="shared" si="62"/>
        <v>2</v>
      </c>
      <c r="GU67" s="285">
        <f t="shared" si="62"/>
        <v>0</v>
      </c>
      <c r="GV67" s="285">
        <f t="shared" si="62"/>
        <v>0</v>
      </c>
      <c r="GW67" s="285">
        <f t="shared" si="62"/>
        <v>0</v>
      </c>
      <c r="GX67" s="285">
        <f t="shared" si="62"/>
        <v>0</v>
      </c>
      <c r="GY67" s="285">
        <f t="shared" si="62"/>
        <v>0</v>
      </c>
      <c r="GZ67" s="285">
        <f t="shared" si="62"/>
        <v>0</v>
      </c>
      <c r="HA67" s="264">
        <f>SUM(HA11:HA60)</f>
        <v>71</v>
      </c>
      <c r="HB67" s="254">
        <f aca="true" t="shared" si="63" ref="HB67:IV67">SUM(HB11:HB60)</f>
        <v>2</v>
      </c>
      <c r="HC67" s="255">
        <f t="shared" si="63"/>
        <v>3</v>
      </c>
      <c r="HD67" s="255">
        <f t="shared" si="63"/>
        <v>1</v>
      </c>
      <c r="HE67" s="255">
        <f t="shared" si="63"/>
        <v>3</v>
      </c>
      <c r="HF67" s="255">
        <f t="shared" si="63"/>
        <v>1</v>
      </c>
      <c r="HG67" s="255">
        <f t="shared" si="63"/>
        <v>1</v>
      </c>
      <c r="HH67" s="255">
        <f t="shared" si="63"/>
        <v>1</v>
      </c>
      <c r="HI67" s="255">
        <f t="shared" si="63"/>
        <v>1</v>
      </c>
      <c r="HJ67" s="255">
        <f t="shared" si="63"/>
        <v>2</v>
      </c>
      <c r="HK67" s="255">
        <f t="shared" si="63"/>
        <v>2</v>
      </c>
      <c r="HL67" s="255">
        <f t="shared" si="63"/>
        <v>3</v>
      </c>
      <c r="HM67" s="255">
        <f t="shared" si="63"/>
        <v>0</v>
      </c>
      <c r="HN67" s="255">
        <f t="shared" si="63"/>
        <v>4</v>
      </c>
      <c r="HO67" s="255">
        <f t="shared" si="63"/>
        <v>1</v>
      </c>
      <c r="HP67" s="255">
        <f t="shared" si="63"/>
        <v>3</v>
      </c>
      <c r="HQ67" s="255">
        <f t="shared" si="63"/>
        <v>0</v>
      </c>
      <c r="HR67" s="255">
        <f t="shared" si="63"/>
        <v>1</v>
      </c>
      <c r="HS67" s="255">
        <f t="shared" si="63"/>
        <v>1</v>
      </c>
      <c r="HT67" s="255">
        <f t="shared" si="63"/>
        <v>2</v>
      </c>
      <c r="HU67" s="255">
        <f t="shared" si="63"/>
        <v>3</v>
      </c>
      <c r="HV67" s="255">
        <f t="shared" si="63"/>
        <v>3</v>
      </c>
      <c r="HW67" s="255">
        <f t="shared" si="63"/>
        <v>1</v>
      </c>
      <c r="HX67" s="255">
        <f t="shared" si="63"/>
        <v>1</v>
      </c>
      <c r="HY67" s="255">
        <f t="shared" si="63"/>
        <v>1</v>
      </c>
      <c r="HZ67" s="255">
        <f t="shared" si="63"/>
        <v>1</v>
      </c>
      <c r="IA67" s="255">
        <f t="shared" si="63"/>
        <v>1</v>
      </c>
      <c r="IB67" s="255">
        <f t="shared" si="63"/>
        <v>1</v>
      </c>
      <c r="IC67" s="255">
        <f t="shared" si="63"/>
        <v>1</v>
      </c>
      <c r="ID67" s="255">
        <f t="shared" si="63"/>
        <v>2</v>
      </c>
      <c r="IE67" s="255">
        <f t="shared" si="63"/>
        <v>1</v>
      </c>
      <c r="IF67" s="255">
        <f t="shared" si="63"/>
        <v>7</v>
      </c>
      <c r="IG67" s="255">
        <f t="shared" si="63"/>
        <v>1</v>
      </c>
      <c r="IH67" s="255">
        <f t="shared" si="63"/>
        <v>2</v>
      </c>
      <c r="II67" s="255">
        <f t="shared" si="63"/>
        <v>0</v>
      </c>
      <c r="IJ67" s="255">
        <f t="shared" si="63"/>
        <v>2</v>
      </c>
      <c r="IK67" s="255">
        <f t="shared" si="63"/>
        <v>3</v>
      </c>
      <c r="IL67" s="255">
        <f t="shared" si="63"/>
        <v>0</v>
      </c>
      <c r="IM67" s="255">
        <f t="shared" si="63"/>
        <v>1</v>
      </c>
      <c r="IN67" s="255">
        <f t="shared" si="63"/>
        <v>1</v>
      </c>
      <c r="IO67" s="255">
        <f t="shared" si="63"/>
        <v>3</v>
      </c>
      <c r="IP67" s="255">
        <f t="shared" si="63"/>
        <v>1</v>
      </c>
      <c r="IQ67" s="255">
        <f t="shared" si="63"/>
        <v>2</v>
      </c>
      <c r="IR67" s="255">
        <f t="shared" si="63"/>
        <v>0</v>
      </c>
      <c r="IS67" s="255">
        <f t="shared" si="63"/>
        <v>0</v>
      </c>
      <c r="IT67" s="255">
        <f t="shared" si="63"/>
        <v>0</v>
      </c>
      <c r="IU67" s="255">
        <f t="shared" si="63"/>
        <v>0</v>
      </c>
      <c r="IV67" s="256">
        <f t="shared" si="63"/>
        <v>0</v>
      </c>
    </row>
    <row r="68" spans="1:244" s="214" customFormat="1" ht="141" customHeight="1" thickBot="1" thickTop="1">
      <c r="A68" s="257"/>
      <c r="B68" s="258"/>
      <c r="C68" s="259" t="s">
        <v>0</v>
      </c>
      <c r="D68" s="259" t="s">
        <v>1</v>
      </c>
      <c r="E68" s="259" t="s">
        <v>2</v>
      </c>
      <c r="F68" s="259" t="s">
        <v>3</v>
      </c>
      <c r="G68" s="259" t="s">
        <v>4</v>
      </c>
      <c r="H68" s="259" t="s">
        <v>5</v>
      </c>
      <c r="I68" s="259" t="s">
        <v>6</v>
      </c>
      <c r="J68" s="259" t="s">
        <v>7</v>
      </c>
      <c r="K68" s="259" t="s">
        <v>8</v>
      </c>
      <c r="L68" s="259" t="s">
        <v>49</v>
      </c>
      <c r="M68" s="259" t="s">
        <v>44</v>
      </c>
      <c r="N68" s="259" t="s">
        <v>45</v>
      </c>
      <c r="O68" s="259" t="s">
        <v>46</v>
      </c>
      <c r="P68" s="259" t="s">
        <v>47</v>
      </c>
      <c r="Q68" s="259" t="s">
        <v>48</v>
      </c>
      <c r="R68" s="259" t="s">
        <v>9</v>
      </c>
      <c r="S68" s="259" t="s">
        <v>10</v>
      </c>
      <c r="T68" s="259" t="s">
        <v>11</v>
      </c>
      <c r="U68" s="259" t="s">
        <v>12</v>
      </c>
      <c r="V68" s="260" t="s">
        <v>13</v>
      </c>
      <c r="W68" s="261" t="s">
        <v>51</v>
      </c>
      <c r="X68" s="287">
        <f aca="true" t="shared" si="64" ref="X68:BO68">COUNTIF(X5:X60,"C")+COUNTIF(X5:X60,"T")</f>
        <v>14</v>
      </c>
      <c r="Y68" s="287">
        <f t="shared" si="64"/>
        <v>14</v>
      </c>
      <c r="Z68" s="287">
        <f t="shared" si="64"/>
        <v>14</v>
      </c>
      <c r="AA68" s="287">
        <f t="shared" si="64"/>
        <v>14</v>
      </c>
      <c r="AB68" s="287">
        <f t="shared" si="64"/>
        <v>14</v>
      </c>
      <c r="AC68" s="287">
        <f t="shared" si="64"/>
        <v>14</v>
      </c>
      <c r="AD68" s="287">
        <f t="shared" si="64"/>
        <v>14</v>
      </c>
      <c r="AE68" s="287">
        <f t="shared" si="64"/>
        <v>13</v>
      </c>
      <c r="AF68" s="287">
        <f t="shared" si="64"/>
        <v>14</v>
      </c>
      <c r="AG68" s="287">
        <f t="shared" si="64"/>
        <v>14</v>
      </c>
      <c r="AH68" s="287">
        <f t="shared" si="64"/>
        <v>14</v>
      </c>
      <c r="AI68" s="287">
        <f t="shared" si="64"/>
        <v>13</v>
      </c>
      <c r="AJ68" s="287">
        <f t="shared" si="64"/>
        <v>14</v>
      </c>
      <c r="AK68" s="287">
        <f t="shared" si="64"/>
        <v>14</v>
      </c>
      <c r="AL68" s="287">
        <f t="shared" si="64"/>
        <v>14</v>
      </c>
      <c r="AM68" s="287">
        <f t="shared" si="64"/>
        <v>13</v>
      </c>
      <c r="AN68" s="287">
        <f t="shared" si="64"/>
        <v>14</v>
      </c>
      <c r="AO68" s="287">
        <f t="shared" si="64"/>
        <v>13</v>
      </c>
      <c r="AP68" s="287">
        <f t="shared" si="64"/>
        <v>14</v>
      </c>
      <c r="AQ68" s="287">
        <f t="shared" si="64"/>
        <v>14</v>
      </c>
      <c r="AR68" s="287">
        <f t="shared" si="64"/>
        <v>13</v>
      </c>
      <c r="AS68" s="287">
        <f t="shared" si="64"/>
        <v>14</v>
      </c>
      <c r="AT68" s="287">
        <f t="shared" si="64"/>
        <v>13</v>
      </c>
      <c r="AU68" s="287">
        <f t="shared" si="64"/>
        <v>14</v>
      </c>
      <c r="AV68" s="287">
        <f t="shared" si="64"/>
        <v>13</v>
      </c>
      <c r="AW68" s="287">
        <f t="shared" si="64"/>
        <v>14</v>
      </c>
      <c r="AX68" s="287">
        <f t="shared" si="64"/>
        <v>14</v>
      </c>
      <c r="AY68" s="287">
        <f t="shared" si="64"/>
        <v>14</v>
      </c>
      <c r="AZ68" s="287">
        <f t="shared" si="64"/>
        <v>15</v>
      </c>
      <c r="BA68" s="287">
        <f t="shared" si="64"/>
        <v>14</v>
      </c>
      <c r="BB68" s="287">
        <f t="shared" si="64"/>
        <v>14</v>
      </c>
      <c r="BC68" s="287">
        <f t="shared" si="64"/>
        <v>14</v>
      </c>
      <c r="BD68" s="287">
        <f t="shared" si="64"/>
        <v>14</v>
      </c>
      <c r="BE68" s="287">
        <f t="shared" si="64"/>
        <v>14</v>
      </c>
      <c r="BF68" s="287">
        <f t="shared" si="64"/>
        <v>14</v>
      </c>
      <c r="BG68" s="287">
        <f t="shared" si="64"/>
        <v>14</v>
      </c>
      <c r="BH68" s="287">
        <f t="shared" si="64"/>
        <v>14</v>
      </c>
      <c r="BI68" s="287">
        <f t="shared" si="64"/>
        <v>14</v>
      </c>
      <c r="BJ68" s="287">
        <f t="shared" si="64"/>
        <v>13</v>
      </c>
      <c r="BK68" s="287">
        <f t="shared" si="64"/>
        <v>14</v>
      </c>
      <c r="BL68" s="287">
        <f t="shared" si="64"/>
        <v>13</v>
      </c>
      <c r="BM68" s="287">
        <f t="shared" si="64"/>
        <v>14</v>
      </c>
      <c r="BN68" s="262">
        <f t="shared" si="64"/>
        <v>0</v>
      </c>
      <c r="BO68" s="262">
        <f t="shared" si="64"/>
        <v>0</v>
      </c>
      <c r="BP68" s="209"/>
      <c r="BQ68" s="210"/>
      <c r="BR68" s="209"/>
      <c r="BS68" s="209"/>
      <c r="BT68" s="209"/>
      <c r="BU68" s="209"/>
      <c r="BV68" s="208"/>
      <c r="BW68" s="208"/>
      <c r="BX68" s="211"/>
      <c r="BY68" s="211"/>
      <c r="BZ68" s="209"/>
      <c r="CA68" s="212"/>
      <c r="CB68" s="212"/>
      <c r="CC68" s="212"/>
      <c r="CD68" s="212"/>
      <c r="CE68" s="210"/>
      <c r="CF68" s="212"/>
      <c r="CG68" s="212"/>
      <c r="CH68" s="212"/>
      <c r="CI68" s="217"/>
      <c r="CJ68" s="210"/>
      <c r="CK68" s="212"/>
      <c r="CL68" s="217"/>
      <c r="CM68" s="212"/>
      <c r="CN68" s="210"/>
      <c r="CO68" s="212"/>
      <c r="CP68" s="210"/>
      <c r="CQ68" s="210" t="s">
        <v>148</v>
      </c>
      <c r="CR68" s="212"/>
      <c r="CS68" s="212"/>
      <c r="CT68" s="212"/>
      <c r="CU68" s="212"/>
      <c r="CV68" s="212"/>
      <c r="CW68" s="217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09"/>
      <c r="DJ68" s="211">
        <f>COUNTIF(DJ5:DJ66,"I")</f>
        <v>3</v>
      </c>
      <c r="DK68" s="211">
        <f aca="true" t="shared" si="65" ref="DK68:EP68">COUNTIF(DK5:DK66,"I")</f>
        <v>2</v>
      </c>
      <c r="DL68" s="211">
        <f t="shared" si="65"/>
        <v>4</v>
      </c>
      <c r="DM68" s="211">
        <f t="shared" si="65"/>
        <v>3</v>
      </c>
      <c r="DN68" s="211">
        <f t="shared" si="65"/>
        <v>3</v>
      </c>
      <c r="DO68" s="211">
        <f t="shared" si="65"/>
        <v>3</v>
      </c>
      <c r="DP68" s="211">
        <f t="shared" si="65"/>
        <v>3</v>
      </c>
      <c r="DQ68" s="211">
        <f t="shared" si="65"/>
        <v>2</v>
      </c>
      <c r="DR68" s="211">
        <f t="shared" si="65"/>
        <v>3</v>
      </c>
      <c r="DS68" s="211">
        <f t="shared" si="65"/>
        <v>3</v>
      </c>
      <c r="DT68" s="211">
        <f t="shared" si="65"/>
        <v>3</v>
      </c>
      <c r="DU68" s="211">
        <f t="shared" si="65"/>
        <v>3</v>
      </c>
      <c r="DV68" s="211">
        <f t="shared" si="65"/>
        <v>2</v>
      </c>
      <c r="DW68" s="211">
        <f t="shared" si="65"/>
        <v>3</v>
      </c>
      <c r="DX68" s="211">
        <f t="shared" si="65"/>
        <v>3</v>
      </c>
      <c r="DY68" s="211">
        <f t="shared" si="65"/>
        <v>2</v>
      </c>
      <c r="DZ68" s="211">
        <f t="shared" si="65"/>
        <v>3</v>
      </c>
      <c r="EA68" s="211">
        <f t="shared" si="65"/>
        <v>2</v>
      </c>
      <c r="EB68" s="211">
        <f t="shared" si="65"/>
        <v>3</v>
      </c>
      <c r="EC68" s="211">
        <f t="shared" si="65"/>
        <v>3</v>
      </c>
      <c r="ED68" s="211">
        <f t="shared" si="65"/>
        <v>2</v>
      </c>
      <c r="EE68" s="211">
        <f t="shared" si="65"/>
        <v>3</v>
      </c>
      <c r="EF68" s="211">
        <f t="shared" si="65"/>
        <v>2</v>
      </c>
      <c r="EG68" s="211">
        <f t="shared" si="65"/>
        <v>3</v>
      </c>
      <c r="EH68" s="211">
        <f t="shared" si="65"/>
        <v>3</v>
      </c>
      <c r="EI68" s="211">
        <f t="shared" si="65"/>
        <v>2</v>
      </c>
      <c r="EJ68" s="211">
        <f t="shared" si="65"/>
        <v>3</v>
      </c>
      <c r="EK68" s="211">
        <f t="shared" si="65"/>
        <v>2</v>
      </c>
      <c r="EL68" s="211">
        <f t="shared" si="65"/>
        <v>3</v>
      </c>
      <c r="EM68" s="211">
        <f t="shared" si="65"/>
        <v>3</v>
      </c>
      <c r="EN68" s="211">
        <f t="shared" si="65"/>
        <v>3</v>
      </c>
      <c r="EO68" s="211">
        <f t="shared" si="65"/>
        <v>3</v>
      </c>
      <c r="EP68" s="211">
        <f t="shared" si="65"/>
        <v>3</v>
      </c>
      <c r="EQ68" s="211">
        <f aca="true" t="shared" si="66" ref="EQ68:FA68">COUNTIF(EQ5:EQ66,"I")</f>
        <v>3</v>
      </c>
      <c r="ER68" s="211">
        <f t="shared" si="66"/>
        <v>3</v>
      </c>
      <c r="ES68" s="211">
        <f t="shared" si="66"/>
        <v>3</v>
      </c>
      <c r="ET68" s="211">
        <f t="shared" si="66"/>
        <v>3</v>
      </c>
      <c r="EU68" s="211">
        <f t="shared" si="66"/>
        <v>3</v>
      </c>
      <c r="EV68" s="211">
        <f t="shared" si="66"/>
        <v>2</v>
      </c>
      <c r="EW68" s="211">
        <f t="shared" si="66"/>
        <v>3</v>
      </c>
      <c r="EX68" s="211">
        <f t="shared" si="66"/>
        <v>2</v>
      </c>
      <c r="EY68" s="211">
        <f t="shared" si="66"/>
        <v>3</v>
      </c>
      <c r="EZ68" s="211">
        <f t="shared" si="66"/>
        <v>0</v>
      </c>
      <c r="FA68" s="211">
        <f t="shared" si="66"/>
        <v>0</v>
      </c>
      <c r="FB68" s="213" t="s">
        <v>57</v>
      </c>
      <c r="FC68" s="213" t="s">
        <v>58</v>
      </c>
      <c r="FD68" s="213" t="s">
        <v>59</v>
      </c>
      <c r="FE68" s="209"/>
      <c r="FF68" s="209"/>
      <c r="FG68" s="209"/>
      <c r="FH68" s="209"/>
      <c r="FI68" s="209"/>
      <c r="FJ68" s="209"/>
      <c r="FK68" s="209"/>
      <c r="FL68" s="209"/>
      <c r="FM68" s="209"/>
      <c r="FN68" s="209"/>
      <c r="FO68" s="209"/>
      <c r="FP68" s="209"/>
      <c r="FQ68" s="209"/>
      <c r="FR68" s="209"/>
      <c r="FS68" s="209"/>
      <c r="FT68" s="209"/>
      <c r="FU68" s="209"/>
      <c r="FV68" s="209"/>
      <c r="FW68" s="209"/>
      <c r="FX68" s="209"/>
      <c r="FY68" s="209"/>
      <c r="FZ68" s="209"/>
      <c r="GA68" s="209"/>
      <c r="GB68" s="209"/>
      <c r="GC68" s="209"/>
      <c r="GD68" s="209"/>
      <c r="GE68" s="209"/>
      <c r="GF68" s="209"/>
      <c r="GG68" s="209"/>
      <c r="GH68" s="209"/>
      <c r="GI68" s="209"/>
      <c r="GJ68" s="209"/>
      <c r="GK68" s="209"/>
      <c r="GL68" s="209"/>
      <c r="GM68" s="209"/>
      <c r="GN68" s="209"/>
      <c r="GO68" s="209"/>
      <c r="GP68" s="209"/>
      <c r="GQ68" s="209"/>
      <c r="GR68" s="209"/>
      <c r="GS68" s="209"/>
      <c r="GT68" s="209"/>
      <c r="GU68" s="209"/>
      <c r="GV68" s="209"/>
      <c r="IG68" s="215"/>
      <c r="IH68" s="215"/>
      <c r="II68" s="215"/>
      <c r="IJ68" s="215"/>
    </row>
    <row r="69" spans="3:244" ht="220.5" customHeight="1" thickBot="1" thickTop="1">
      <c r="C69" s="295" t="s">
        <v>146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75">
        <v>1</v>
      </c>
      <c r="Y69" s="175">
        <v>2</v>
      </c>
      <c r="Z69" s="288">
        <v>3</v>
      </c>
      <c r="AA69" s="288">
        <v>4</v>
      </c>
      <c r="AB69" s="288">
        <v>5</v>
      </c>
      <c r="AC69" s="288">
        <v>6</v>
      </c>
      <c r="AD69" s="288">
        <v>7</v>
      </c>
      <c r="AE69" s="288">
        <v>8</v>
      </c>
      <c r="AF69" s="288">
        <v>9</v>
      </c>
      <c r="AG69" s="288">
        <v>10</v>
      </c>
      <c r="AH69" s="288">
        <v>11</v>
      </c>
      <c r="AI69" s="288">
        <v>12</v>
      </c>
      <c r="AJ69" s="288">
        <v>13</v>
      </c>
      <c r="AK69" s="288">
        <v>14</v>
      </c>
      <c r="AL69" s="288">
        <v>15</v>
      </c>
      <c r="AM69" s="288">
        <v>16</v>
      </c>
      <c r="AN69" s="288">
        <v>17</v>
      </c>
      <c r="AO69" s="288">
        <v>18</v>
      </c>
      <c r="AP69" s="288">
        <v>19</v>
      </c>
      <c r="AQ69" s="288">
        <v>20</v>
      </c>
      <c r="AR69" s="288">
        <v>21</v>
      </c>
      <c r="AS69" s="288">
        <v>22</v>
      </c>
      <c r="AT69" s="288">
        <v>23</v>
      </c>
      <c r="AU69" s="288">
        <v>24</v>
      </c>
      <c r="AV69" s="288">
        <v>25</v>
      </c>
      <c r="AW69" s="288">
        <v>26</v>
      </c>
      <c r="AX69" s="288">
        <v>27</v>
      </c>
      <c r="AY69" s="288">
        <v>28</v>
      </c>
      <c r="AZ69" s="288">
        <v>29</v>
      </c>
      <c r="BA69" s="288">
        <v>30</v>
      </c>
      <c r="BB69" s="288">
        <v>31</v>
      </c>
      <c r="BC69" s="288">
        <v>32</v>
      </c>
      <c r="BD69" s="288">
        <v>33</v>
      </c>
      <c r="BE69" s="288">
        <v>34</v>
      </c>
      <c r="BF69" s="288">
        <v>35</v>
      </c>
      <c r="BG69" s="288">
        <v>36</v>
      </c>
      <c r="BH69" s="288" t="s">
        <v>72</v>
      </c>
      <c r="BI69" s="288">
        <v>38</v>
      </c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208"/>
      <c r="BZ69" s="3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J69" s="72"/>
      <c r="DO69" s="223"/>
      <c r="DU69" s="213"/>
      <c r="DV69" s="290" t="s">
        <v>142</v>
      </c>
      <c r="DW69" s="173"/>
      <c r="DZ69" s="173"/>
      <c r="EA69" s="173"/>
      <c r="EC69" s="173"/>
      <c r="EG69" s="173"/>
      <c r="EI69" s="290" t="s">
        <v>143</v>
      </c>
      <c r="EJ69" s="290" t="s">
        <v>145</v>
      </c>
      <c r="FB69" s="136"/>
      <c r="FC69" s="136"/>
      <c r="FD69" s="136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IG69" s="9"/>
      <c r="IH69" s="9"/>
      <c r="II69" s="9"/>
      <c r="IJ69" s="9"/>
    </row>
    <row r="70" spans="3:244" ht="75" customHeight="1" thickTop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84" t="str">
        <f>X3</f>
        <v>Catarroja</v>
      </c>
      <c r="Y70" s="84" t="str">
        <f aca="true" t="shared" si="67" ref="Y70:BI70">Y3</f>
        <v>Paiporta</v>
      </c>
      <c r="Z70" s="84" t="str">
        <f t="shared" si="67"/>
        <v>Torrent</v>
      </c>
      <c r="AA70" s="84" t="str">
        <f t="shared" si="67"/>
        <v>Cheste</v>
      </c>
      <c r="AB70" s="84" t="str">
        <f t="shared" si="67"/>
        <v>Tavernes</v>
      </c>
      <c r="AC70" s="84" t="str">
        <f t="shared" si="67"/>
        <v>Silla</v>
      </c>
      <c r="AD70" s="84" t="str">
        <f t="shared" si="67"/>
        <v>L'Alcúdia</v>
      </c>
      <c r="AE70" s="84" t="str">
        <f t="shared" si="67"/>
        <v>Mislata</v>
      </c>
      <c r="AF70" s="84" t="str">
        <f t="shared" si="67"/>
        <v>Cullera</v>
      </c>
      <c r="AG70" s="84" t="str">
        <f t="shared" si="67"/>
        <v>Alfarp</v>
      </c>
      <c r="AH70" s="84" t="str">
        <f t="shared" si="67"/>
        <v>B. La Llum</v>
      </c>
      <c r="AI70" s="84" t="str">
        <f t="shared" si="67"/>
        <v>Chiva</v>
      </c>
      <c r="AJ70" s="84" t="str">
        <f t="shared" si="67"/>
        <v>Requena</v>
      </c>
      <c r="AK70" s="84" t="str">
        <f t="shared" si="67"/>
        <v>Torre Llevant</v>
      </c>
      <c r="AL70" s="84" t="str">
        <f t="shared" si="67"/>
        <v>Alberic</v>
      </c>
      <c r="AM70" s="84" t="str">
        <f t="shared" si="67"/>
        <v>Buñol</v>
      </c>
      <c r="AN70" s="84" t="str">
        <f t="shared" si="67"/>
        <v>Pobla Llarga</v>
      </c>
      <c r="AO70" s="84" t="str">
        <f t="shared" si="67"/>
        <v>Carcaixent</v>
      </c>
      <c r="AP70" s="84" t="str">
        <f t="shared" si="67"/>
        <v>Picassent</v>
      </c>
      <c r="AQ70" s="84" t="str">
        <f t="shared" si="67"/>
        <v>Catarroja</v>
      </c>
      <c r="AR70" s="84" t="str">
        <f t="shared" si="67"/>
        <v>Paiporta</v>
      </c>
      <c r="AS70" s="84" t="str">
        <f t="shared" si="67"/>
        <v>Torrent</v>
      </c>
      <c r="AT70" s="84" t="str">
        <f t="shared" si="67"/>
        <v>Cheste</v>
      </c>
      <c r="AU70" s="84" t="str">
        <f t="shared" si="67"/>
        <v>Tavernes</v>
      </c>
      <c r="AV70" s="84" t="str">
        <f t="shared" si="67"/>
        <v>Silla</v>
      </c>
      <c r="AW70" s="84" t="str">
        <f t="shared" si="67"/>
        <v>L'Alcúdia</v>
      </c>
      <c r="AX70" s="84" t="str">
        <f t="shared" si="67"/>
        <v>Mislata</v>
      </c>
      <c r="AY70" s="84" t="str">
        <f t="shared" si="67"/>
        <v>Cullera</v>
      </c>
      <c r="AZ70" s="84" t="str">
        <f t="shared" si="67"/>
        <v>Alfarp</v>
      </c>
      <c r="BA70" s="84" t="str">
        <f t="shared" si="67"/>
        <v>B. La Llum</v>
      </c>
      <c r="BB70" s="84" t="str">
        <f t="shared" si="67"/>
        <v>Chiva</v>
      </c>
      <c r="BC70" s="84" t="str">
        <f t="shared" si="67"/>
        <v>Requena</v>
      </c>
      <c r="BD70" s="84" t="str">
        <f t="shared" si="67"/>
        <v>Torre Llevant</v>
      </c>
      <c r="BE70" s="84" t="str">
        <f t="shared" si="67"/>
        <v>Alberic</v>
      </c>
      <c r="BF70" s="84" t="str">
        <f t="shared" si="67"/>
        <v>Buñol</v>
      </c>
      <c r="BG70" s="84" t="str">
        <f t="shared" si="67"/>
        <v>Pobla Llarga</v>
      </c>
      <c r="BH70" s="84" t="str">
        <f t="shared" si="67"/>
        <v>Carcaixent</v>
      </c>
      <c r="BI70" s="84" t="str">
        <f t="shared" si="67"/>
        <v>Picassent</v>
      </c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IG70" s="9"/>
      <c r="IH70" s="9"/>
      <c r="II70" s="9"/>
      <c r="IJ70" s="9"/>
    </row>
    <row r="71" spans="3:244" ht="13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289" t="s">
        <v>136</v>
      </c>
      <c r="AY71" s="289" t="s">
        <v>137</v>
      </c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IG71" s="9"/>
      <c r="IH71" s="9"/>
      <c r="II71" s="9"/>
      <c r="IJ71" s="9"/>
    </row>
    <row r="72" spans="3:24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IG72" s="9"/>
      <c r="IH72" s="9"/>
      <c r="II72" s="9"/>
      <c r="IJ72" s="9"/>
    </row>
    <row r="73" spans="3:24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IG73" s="9"/>
      <c r="IH73" s="9"/>
      <c r="II73" s="9"/>
      <c r="IJ73" s="9"/>
    </row>
    <row r="74" spans="3:24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IG74" s="9"/>
      <c r="IH74" s="9"/>
      <c r="II74" s="9"/>
      <c r="IJ74" s="9"/>
    </row>
    <row r="75" spans="3:24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IG75" s="9"/>
      <c r="IH75" s="9"/>
      <c r="II75" s="9"/>
      <c r="IJ75" s="9"/>
    </row>
    <row r="76" spans="3:24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IG76" s="9"/>
      <c r="IH76" s="9"/>
      <c r="II76" s="9"/>
      <c r="IJ76" s="9"/>
    </row>
    <row r="77" spans="3:24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IG77" s="9"/>
      <c r="IH77" s="9"/>
      <c r="II77" s="9"/>
      <c r="IJ77" s="9"/>
    </row>
    <row r="78" spans="3:24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IG78" s="9"/>
      <c r="IH78" s="9"/>
      <c r="II78" s="9"/>
      <c r="IJ78" s="9"/>
    </row>
    <row r="79" spans="3:24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IG79" s="9"/>
      <c r="IH79" s="9"/>
      <c r="II79" s="9"/>
      <c r="IJ79" s="9"/>
    </row>
    <row r="80" spans="3:24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IG80" s="9"/>
      <c r="IH80" s="9"/>
      <c r="II80" s="9"/>
      <c r="IJ80" s="9"/>
    </row>
    <row r="81" spans="3:24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IG81" s="9"/>
      <c r="IH81" s="9"/>
      <c r="II81" s="9"/>
      <c r="IJ81" s="9"/>
    </row>
    <row r="82" spans="3:24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IG82" s="9"/>
      <c r="IH82" s="9"/>
      <c r="II82" s="9"/>
      <c r="IJ82" s="9"/>
    </row>
    <row r="83" spans="3:24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IG83" s="9"/>
      <c r="IH83" s="9"/>
      <c r="II83" s="9"/>
      <c r="IJ83" s="9"/>
    </row>
    <row r="84" spans="3:24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IG84" s="9"/>
      <c r="IH84" s="9"/>
      <c r="II84" s="9"/>
      <c r="IJ84" s="9"/>
    </row>
    <row r="85" spans="3:24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2"/>
      <c r="DF85" s="132"/>
      <c r="DG85" s="132"/>
      <c r="DH85" s="132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IG85" s="9"/>
      <c r="IH85" s="9"/>
      <c r="II85" s="9"/>
      <c r="IJ85" s="9"/>
    </row>
    <row r="86" spans="3:24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IG86" s="9"/>
      <c r="IH86" s="9"/>
      <c r="II86" s="9"/>
      <c r="IJ86" s="9"/>
    </row>
    <row r="87" spans="3:24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IG87" s="9"/>
      <c r="IH87" s="9"/>
      <c r="II87" s="9"/>
      <c r="IJ87" s="9"/>
    </row>
    <row r="88" spans="3:24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IG88" s="9"/>
      <c r="IH88" s="9"/>
      <c r="II88" s="9"/>
      <c r="IJ88" s="9"/>
    </row>
    <row r="89" spans="3:24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IG89" s="9"/>
      <c r="IH89" s="9"/>
      <c r="II89" s="9"/>
      <c r="IJ89" s="9"/>
    </row>
    <row r="90" spans="3:24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IG90" s="9"/>
      <c r="IH90" s="9"/>
      <c r="II90" s="9"/>
      <c r="IJ90" s="9"/>
    </row>
    <row r="91" spans="3:24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2"/>
      <c r="DH91" s="132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IG91" s="9"/>
      <c r="IH91" s="9"/>
      <c r="II91" s="9"/>
      <c r="IJ91" s="9"/>
    </row>
    <row r="92" spans="3:24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2"/>
      <c r="DF92" s="132"/>
      <c r="DG92" s="132"/>
      <c r="DH92" s="132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IG92" s="9"/>
      <c r="IH92" s="9"/>
      <c r="II92" s="9"/>
      <c r="IJ92" s="9"/>
    </row>
    <row r="93" spans="3:24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2"/>
      <c r="DF93" s="132"/>
      <c r="DG93" s="132"/>
      <c r="DH93" s="132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IG93" s="9"/>
      <c r="IH93" s="9"/>
      <c r="II93" s="9"/>
      <c r="IJ93" s="9"/>
    </row>
    <row r="94" spans="3:24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2"/>
      <c r="DF94" s="132"/>
      <c r="DG94" s="132"/>
      <c r="DH94" s="132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IG94" s="9"/>
      <c r="IH94" s="9"/>
      <c r="II94" s="9"/>
      <c r="IJ94" s="9"/>
    </row>
    <row r="95" spans="3:24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2"/>
      <c r="DF95" s="132"/>
      <c r="DG95" s="132"/>
      <c r="DH95" s="132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IG95" s="9"/>
      <c r="IH95" s="9"/>
      <c r="II95" s="9"/>
      <c r="IJ95" s="9"/>
    </row>
    <row r="96" spans="3:24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2"/>
      <c r="DE96" s="132"/>
      <c r="DF96" s="132"/>
      <c r="DG96" s="132"/>
      <c r="DH96" s="132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IG96" s="9"/>
      <c r="IH96" s="9"/>
      <c r="II96" s="9"/>
      <c r="IJ96" s="9"/>
    </row>
    <row r="97" spans="3:24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2"/>
      <c r="DF97" s="132"/>
      <c r="DG97" s="132"/>
      <c r="DH97" s="132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IG97" s="9"/>
      <c r="IH97" s="9"/>
      <c r="II97" s="9"/>
      <c r="IJ97" s="9"/>
    </row>
    <row r="98" spans="3:24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2"/>
      <c r="DF98" s="132"/>
      <c r="DG98" s="132"/>
      <c r="DH98" s="132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IG98" s="9"/>
      <c r="IH98" s="9"/>
      <c r="II98" s="9"/>
      <c r="IJ98" s="9"/>
    </row>
    <row r="99" spans="3:24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IG99" s="9"/>
      <c r="IH99" s="9"/>
      <c r="II99" s="9"/>
      <c r="IJ99" s="9"/>
    </row>
    <row r="100" spans="3:24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2"/>
      <c r="DF100" s="132"/>
      <c r="DG100" s="132"/>
      <c r="DH100" s="132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IG100" s="9"/>
      <c r="IH100" s="9"/>
      <c r="II100" s="9"/>
      <c r="IJ100" s="9"/>
    </row>
    <row r="101" spans="3:24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132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IG101" s="9"/>
      <c r="IH101" s="9"/>
      <c r="II101" s="9"/>
      <c r="IJ101" s="9"/>
    </row>
    <row r="102" spans="3:24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IG102" s="9"/>
      <c r="IH102" s="9"/>
      <c r="II102" s="9"/>
      <c r="IJ102" s="9"/>
    </row>
    <row r="103" spans="3:24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IG103" s="9"/>
      <c r="IH103" s="9"/>
      <c r="II103" s="9"/>
      <c r="IJ103" s="9"/>
    </row>
    <row r="104" spans="3:24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2"/>
      <c r="CO104" s="132"/>
      <c r="CP104" s="132"/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/>
      <c r="DE104" s="132"/>
      <c r="DF104" s="132"/>
      <c r="DG104" s="132"/>
      <c r="DH104" s="132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IG104" s="9"/>
      <c r="IH104" s="9"/>
      <c r="II104" s="9"/>
      <c r="IJ104" s="9"/>
    </row>
    <row r="105" spans="3:24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  <c r="CO105" s="132"/>
      <c r="CP105" s="132"/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  <c r="DE105" s="132"/>
      <c r="DF105" s="132"/>
      <c r="DG105" s="132"/>
      <c r="DH105" s="132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IG105" s="9"/>
      <c r="IH105" s="9"/>
      <c r="II105" s="9"/>
      <c r="IJ105" s="9"/>
    </row>
    <row r="106" spans="3:24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132"/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/>
      <c r="DE106" s="132"/>
      <c r="DF106" s="132"/>
      <c r="DG106" s="132"/>
      <c r="DH106" s="132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IG106" s="9"/>
      <c r="IH106" s="9"/>
      <c r="II106" s="9"/>
      <c r="IJ106" s="9"/>
    </row>
    <row r="107" spans="3:24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2"/>
      <c r="DF107" s="132"/>
      <c r="DG107" s="132"/>
      <c r="DH107" s="132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IG107" s="9"/>
      <c r="IH107" s="9"/>
      <c r="II107" s="9"/>
      <c r="IJ107" s="9"/>
    </row>
    <row r="108" spans="3:24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2"/>
      <c r="DF108" s="132"/>
      <c r="DG108" s="132"/>
      <c r="DH108" s="132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IG108" s="9"/>
      <c r="IH108" s="9"/>
      <c r="II108" s="9"/>
      <c r="IJ108" s="9"/>
    </row>
    <row r="109" spans="3:24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IG109" s="9"/>
      <c r="IH109" s="9"/>
      <c r="II109" s="9"/>
      <c r="IJ109" s="9"/>
    </row>
    <row r="110" spans="3:24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IG110" s="9"/>
      <c r="IH110" s="9"/>
      <c r="II110" s="9"/>
      <c r="IJ110" s="9"/>
    </row>
    <row r="111" spans="3:24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2"/>
      <c r="DF111" s="132"/>
      <c r="DG111" s="132"/>
      <c r="DH111" s="132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IG111" s="9"/>
      <c r="IH111" s="9"/>
      <c r="II111" s="9"/>
      <c r="IJ111" s="9"/>
    </row>
    <row r="112" spans="3:24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2"/>
      <c r="DF112" s="132"/>
      <c r="DG112" s="132"/>
      <c r="DH112" s="132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IG112" s="9"/>
      <c r="IH112" s="9"/>
      <c r="II112" s="9"/>
      <c r="IJ112" s="9"/>
    </row>
    <row r="113" spans="3:24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  <c r="DE113" s="132"/>
      <c r="DF113" s="132"/>
      <c r="DG113" s="132"/>
      <c r="DH113" s="132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IG113" s="9"/>
      <c r="IH113" s="9"/>
      <c r="II113" s="9"/>
      <c r="IJ113" s="9"/>
    </row>
    <row r="114" spans="3:24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2"/>
      <c r="DE114" s="132"/>
      <c r="DF114" s="132"/>
      <c r="DG114" s="132"/>
      <c r="DH114" s="132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IG114" s="9"/>
      <c r="IH114" s="9"/>
      <c r="II114" s="9"/>
      <c r="IJ114" s="9"/>
    </row>
    <row r="115" spans="3:24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2"/>
      <c r="CP115" s="132"/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2"/>
      <c r="DE115" s="132"/>
      <c r="DF115" s="132"/>
      <c r="DG115" s="132"/>
      <c r="DH115" s="132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IG115" s="9"/>
      <c r="IH115" s="9"/>
      <c r="II115" s="9"/>
      <c r="IJ115" s="9"/>
    </row>
    <row r="116" spans="3:24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IG116" s="9"/>
      <c r="IH116" s="9"/>
      <c r="II116" s="9"/>
      <c r="IJ116" s="9"/>
    </row>
    <row r="117" spans="3:24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  <c r="DF117" s="132"/>
      <c r="DG117" s="132"/>
      <c r="DH117" s="132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IG117" s="9"/>
      <c r="IH117" s="9"/>
      <c r="II117" s="9"/>
      <c r="IJ117" s="9"/>
    </row>
    <row r="118" spans="3:24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2"/>
      <c r="DF118" s="132"/>
      <c r="DG118" s="132"/>
      <c r="DH118" s="132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IG118" s="9"/>
      <c r="IH118" s="9"/>
      <c r="II118" s="9"/>
      <c r="IJ118" s="9"/>
    </row>
    <row r="119" spans="3:24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2"/>
      <c r="DF119" s="132"/>
      <c r="DG119" s="132"/>
      <c r="DH119" s="132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IG119" s="9"/>
      <c r="IH119" s="9"/>
      <c r="II119" s="9"/>
      <c r="IJ119" s="9"/>
    </row>
    <row r="120" spans="3:24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2"/>
      <c r="DF120" s="132"/>
      <c r="DG120" s="132"/>
      <c r="DH120" s="132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IG120" s="9"/>
      <c r="IH120" s="9"/>
      <c r="II120" s="9"/>
      <c r="IJ120" s="9"/>
    </row>
    <row r="121" spans="3:24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  <c r="CO121" s="132"/>
      <c r="CP121" s="132"/>
      <c r="CQ121" s="132"/>
      <c r="CR121" s="132"/>
      <c r="CS121" s="132"/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2"/>
      <c r="DE121" s="132"/>
      <c r="DF121" s="132"/>
      <c r="DG121" s="132"/>
      <c r="DH121" s="132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IG121" s="9"/>
      <c r="IH121" s="9"/>
      <c r="II121" s="9"/>
      <c r="IJ121" s="9"/>
    </row>
    <row r="122" spans="3:24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2"/>
      <c r="DE122" s="132"/>
      <c r="DF122" s="132"/>
      <c r="DG122" s="132"/>
      <c r="DH122" s="132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IG122" s="9"/>
      <c r="IH122" s="9"/>
      <c r="II122" s="9"/>
      <c r="IJ122" s="9"/>
    </row>
    <row r="123" spans="3:24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/>
      <c r="DE123" s="132"/>
      <c r="DF123" s="132"/>
      <c r="DG123" s="132"/>
      <c r="DH123" s="132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IG123" s="9"/>
      <c r="IH123" s="9"/>
      <c r="II123" s="9"/>
      <c r="IJ123" s="9"/>
    </row>
    <row r="124" spans="3:24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2"/>
      <c r="CO124" s="132"/>
      <c r="CP124" s="132"/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/>
      <c r="DE124" s="132"/>
      <c r="DF124" s="132"/>
      <c r="DG124" s="132"/>
      <c r="DH124" s="132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IG124" s="9"/>
      <c r="IH124" s="9"/>
      <c r="II124" s="9"/>
      <c r="IJ124" s="9"/>
    </row>
    <row r="125" spans="3:24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  <c r="CO125" s="132"/>
      <c r="CP125" s="132"/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2"/>
      <c r="DF125" s="132"/>
      <c r="DG125" s="132"/>
      <c r="DH125" s="132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IG125" s="9"/>
      <c r="IH125" s="9"/>
      <c r="II125" s="9"/>
      <c r="IJ125" s="9"/>
    </row>
    <row r="126" spans="3:24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/>
      <c r="DE126" s="132"/>
      <c r="DF126" s="132"/>
      <c r="DG126" s="132"/>
      <c r="DH126" s="132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IG126" s="9"/>
      <c r="IH126" s="9"/>
      <c r="II126" s="9"/>
      <c r="IJ126" s="9"/>
    </row>
    <row r="127" spans="3:24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  <c r="CO127" s="132"/>
      <c r="CP127" s="132"/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/>
      <c r="DE127" s="132"/>
      <c r="DF127" s="132"/>
      <c r="DG127" s="132"/>
      <c r="DH127" s="132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IG127" s="9"/>
      <c r="IH127" s="9"/>
      <c r="II127" s="9"/>
      <c r="IJ127" s="9"/>
    </row>
    <row r="128" spans="3:24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2"/>
      <c r="DF128" s="132"/>
      <c r="DG128" s="132"/>
      <c r="DH128" s="132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IG128" s="9"/>
      <c r="IH128" s="9"/>
      <c r="II128" s="9"/>
      <c r="IJ128" s="9"/>
    </row>
    <row r="129" spans="3:24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2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IG129" s="9"/>
      <c r="IH129" s="9"/>
      <c r="II129" s="9"/>
      <c r="IJ129" s="9"/>
    </row>
    <row r="130" spans="3:24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  <c r="CO130" s="132"/>
      <c r="CP130" s="132"/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2"/>
      <c r="DF130" s="132"/>
      <c r="DG130" s="132"/>
      <c r="DH130" s="132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IG130" s="9"/>
      <c r="IH130" s="9"/>
      <c r="II130" s="9"/>
      <c r="IJ130" s="9"/>
    </row>
    <row r="131" spans="3:24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2"/>
      <c r="DF131" s="132"/>
      <c r="DG131" s="132"/>
      <c r="DH131" s="132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IG131" s="9"/>
      <c r="IH131" s="9"/>
      <c r="II131" s="9"/>
      <c r="IJ131" s="9"/>
    </row>
    <row r="132" spans="3:24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IG132" s="9"/>
      <c r="IH132" s="9"/>
      <c r="II132" s="9"/>
      <c r="IJ132" s="9"/>
    </row>
    <row r="133" spans="3:24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2"/>
      <c r="DF133" s="132"/>
      <c r="DG133" s="132"/>
      <c r="DH133" s="132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IG133" s="9"/>
      <c r="IH133" s="9"/>
      <c r="II133" s="9"/>
      <c r="IJ133" s="9"/>
    </row>
    <row r="134" spans="3:24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2"/>
      <c r="DF134" s="132"/>
      <c r="DG134" s="132"/>
      <c r="DH134" s="132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IG134" s="9"/>
      <c r="IH134" s="9"/>
      <c r="II134" s="9"/>
      <c r="IJ134" s="9"/>
    </row>
    <row r="135" spans="3:24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IG135" s="9"/>
      <c r="IH135" s="9"/>
      <c r="II135" s="9"/>
      <c r="IJ135" s="9"/>
    </row>
    <row r="136" spans="3:24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2"/>
      <c r="CO136" s="132"/>
      <c r="CP136" s="132"/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2"/>
      <c r="DF136" s="132"/>
      <c r="DG136" s="132"/>
      <c r="DH136" s="132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IG136" s="9"/>
      <c r="IH136" s="9"/>
      <c r="II136" s="9"/>
      <c r="IJ136" s="9"/>
    </row>
    <row r="137" spans="3:24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  <c r="CO137" s="132"/>
      <c r="CP137" s="132"/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2"/>
      <c r="DF137" s="132"/>
      <c r="DG137" s="132"/>
      <c r="DH137" s="132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IG137" s="9"/>
      <c r="IH137" s="9"/>
      <c r="II137" s="9"/>
      <c r="IJ137" s="9"/>
    </row>
    <row r="138" spans="3:24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2"/>
      <c r="DF138" s="132"/>
      <c r="DG138" s="132"/>
      <c r="DH138" s="132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IG138" s="9"/>
      <c r="IH138" s="9"/>
      <c r="II138" s="9"/>
      <c r="IJ138" s="9"/>
    </row>
    <row r="139" spans="3:24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2"/>
      <c r="DF139" s="132"/>
      <c r="DG139" s="132"/>
      <c r="DH139" s="132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IG139" s="9"/>
      <c r="IH139" s="9"/>
      <c r="II139" s="9"/>
      <c r="IJ139" s="9"/>
    </row>
    <row r="140" spans="3:24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IG140" s="9"/>
      <c r="IH140" s="9"/>
      <c r="II140" s="9"/>
      <c r="IJ140" s="9"/>
    </row>
    <row r="141" spans="3:24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IG141" s="9"/>
      <c r="IH141" s="9"/>
      <c r="II141" s="9"/>
      <c r="IJ141" s="9"/>
    </row>
    <row r="142" spans="3:24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IG142" s="9"/>
      <c r="IH142" s="9"/>
      <c r="II142" s="9"/>
      <c r="IJ142" s="9"/>
    </row>
    <row r="143" spans="3:24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IG143" s="9"/>
      <c r="IH143" s="9"/>
      <c r="II143" s="9"/>
      <c r="IJ143" s="9"/>
    </row>
    <row r="144" spans="3:24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IG144" s="9"/>
      <c r="IH144" s="9"/>
      <c r="II144" s="9"/>
      <c r="IJ144" s="9"/>
    </row>
    <row r="145" spans="3:24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IG145" s="9"/>
      <c r="IH145" s="9"/>
      <c r="II145" s="9"/>
      <c r="IJ145" s="9"/>
    </row>
    <row r="146" spans="3:24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  <c r="CO146" s="132"/>
      <c r="CP146" s="132"/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2"/>
      <c r="DF146" s="132"/>
      <c r="DG146" s="132"/>
      <c r="DH146" s="132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IG146" s="9"/>
      <c r="IH146" s="9"/>
      <c r="II146" s="9"/>
      <c r="IJ146" s="9"/>
    </row>
    <row r="147" spans="3:24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IG147" s="9"/>
      <c r="IH147" s="9"/>
      <c r="II147" s="9"/>
      <c r="IJ147" s="9"/>
    </row>
    <row r="148" spans="3:24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IG148" s="9"/>
      <c r="IH148" s="9"/>
      <c r="II148" s="9"/>
      <c r="IJ148" s="9"/>
    </row>
    <row r="149" spans="3:24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32"/>
      <c r="CB149" s="132"/>
      <c r="CC149" s="132"/>
      <c r="CD149" s="132"/>
      <c r="CE149" s="132"/>
      <c r="CF149" s="132"/>
      <c r="CG149" s="132"/>
      <c r="CH149" s="132"/>
      <c r="CI149" s="132"/>
      <c r="CJ149" s="132"/>
      <c r="CK149" s="132"/>
      <c r="CL149" s="132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IG149" s="9"/>
      <c r="IH149" s="9"/>
      <c r="II149" s="9"/>
      <c r="IJ149" s="9"/>
    </row>
    <row r="150" spans="3:24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132"/>
      <c r="CB150" s="132"/>
      <c r="CC150" s="132"/>
      <c r="CD150" s="132"/>
      <c r="CE150" s="132"/>
      <c r="CF150" s="132"/>
      <c r="CG150" s="132"/>
      <c r="CH150" s="132"/>
      <c r="CI150" s="132"/>
      <c r="CJ150" s="132"/>
      <c r="CK150" s="132"/>
      <c r="CL150" s="132"/>
      <c r="CM150" s="132"/>
      <c r="CN150" s="132"/>
      <c r="CO150" s="132"/>
      <c r="CP150" s="132"/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2"/>
      <c r="DF150" s="132"/>
      <c r="DG150" s="132"/>
      <c r="DH150" s="132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IG150" s="9"/>
      <c r="IH150" s="9"/>
      <c r="II150" s="9"/>
      <c r="IJ150" s="9"/>
    </row>
    <row r="151" spans="3:24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  <c r="CO151" s="132"/>
      <c r="CP151" s="132"/>
      <c r="CQ151" s="132"/>
      <c r="CR151" s="132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2"/>
      <c r="DE151" s="132"/>
      <c r="DF151" s="132"/>
      <c r="DG151" s="132"/>
      <c r="DH151" s="132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IG151" s="9"/>
      <c r="IH151" s="9"/>
      <c r="II151" s="9"/>
      <c r="IJ151" s="9"/>
    </row>
    <row r="152" spans="3:24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  <c r="CO152" s="132"/>
      <c r="CP152" s="132"/>
      <c r="CQ152" s="132"/>
      <c r="CR152" s="132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2"/>
      <c r="DF152" s="132"/>
      <c r="DG152" s="132"/>
      <c r="DH152" s="132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IG152" s="9"/>
      <c r="IH152" s="9"/>
      <c r="II152" s="9"/>
      <c r="IJ152" s="9"/>
    </row>
    <row r="153" spans="3:24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  <c r="CN153" s="132"/>
      <c r="CO153" s="132"/>
      <c r="CP153" s="132"/>
      <c r="CQ153" s="132"/>
      <c r="CR153" s="132"/>
      <c r="CS153" s="132"/>
      <c r="CT153" s="132"/>
      <c r="CU153" s="132"/>
      <c r="CV153" s="132"/>
      <c r="CW153" s="132"/>
      <c r="CX153" s="132"/>
      <c r="CY153" s="132"/>
      <c r="CZ153" s="132"/>
      <c r="DA153" s="132"/>
      <c r="DB153" s="132"/>
      <c r="DC153" s="132"/>
      <c r="DD153" s="132"/>
      <c r="DE153" s="132"/>
      <c r="DF153" s="132"/>
      <c r="DG153" s="132"/>
      <c r="DH153" s="132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IG153" s="9"/>
      <c r="IH153" s="9"/>
      <c r="II153" s="9"/>
      <c r="IJ153" s="9"/>
    </row>
    <row r="154" spans="3:24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2"/>
      <c r="DE154" s="132"/>
      <c r="DF154" s="132"/>
      <c r="DG154" s="132"/>
      <c r="DH154" s="132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IG154" s="9"/>
      <c r="IH154" s="9"/>
      <c r="II154" s="9"/>
      <c r="IJ154" s="9"/>
    </row>
    <row r="155" spans="3:24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  <c r="CN155" s="132"/>
      <c r="CO155" s="132"/>
      <c r="CP155" s="132"/>
      <c r="CQ155" s="132"/>
      <c r="CR155" s="132"/>
      <c r="CS155" s="132"/>
      <c r="CT155" s="132"/>
      <c r="CU155" s="132"/>
      <c r="CV155" s="132"/>
      <c r="CW155" s="132"/>
      <c r="CX155" s="132"/>
      <c r="CY155" s="132"/>
      <c r="CZ155" s="132"/>
      <c r="DA155" s="132"/>
      <c r="DB155" s="132"/>
      <c r="DC155" s="132"/>
      <c r="DD155" s="132"/>
      <c r="DE155" s="132"/>
      <c r="DF155" s="132"/>
      <c r="DG155" s="132"/>
      <c r="DH155" s="132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IG155" s="9"/>
      <c r="IH155" s="9"/>
      <c r="II155" s="9"/>
      <c r="IJ155" s="9"/>
    </row>
    <row r="156" spans="3:24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2"/>
      <c r="CV156" s="132"/>
      <c r="CW156" s="132"/>
      <c r="CX156" s="132"/>
      <c r="CY156" s="132"/>
      <c r="CZ156" s="132"/>
      <c r="DA156" s="132"/>
      <c r="DB156" s="132"/>
      <c r="DC156" s="132"/>
      <c r="DD156" s="132"/>
      <c r="DE156" s="132"/>
      <c r="DF156" s="132"/>
      <c r="DG156" s="132"/>
      <c r="DH156" s="132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IG156" s="9"/>
      <c r="IH156" s="9"/>
      <c r="II156" s="9"/>
      <c r="IJ156" s="9"/>
    </row>
    <row r="157" spans="3:24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  <c r="CN157" s="132"/>
      <c r="CO157" s="132"/>
      <c r="CP157" s="132"/>
      <c r="CQ157" s="132"/>
      <c r="CR157" s="132"/>
      <c r="CS157" s="132"/>
      <c r="CT157" s="132"/>
      <c r="CU157" s="132"/>
      <c r="CV157" s="132"/>
      <c r="CW157" s="132"/>
      <c r="CX157" s="132"/>
      <c r="CY157" s="132"/>
      <c r="CZ157" s="132"/>
      <c r="DA157" s="132"/>
      <c r="DB157" s="132"/>
      <c r="DC157" s="132"/>
      <c r="DD157" s="132"/>
      <c r="DE157" s="132"/>
      <c r="DF157" s="132"/>
      <c r="DG157" s="132"/>
      <c r="DH157" s="132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IG157" s="9"/>
      <c r="IH157" s="9"/>
      <c r="II157" s="9"/>
      <c r="IJ157" s="9"/>
    </row>
    <row r="158" spans="3:24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  <c r="CN158" s="132"/>
      <c r="CO158" s="132"/>
      <c r="CP158" s="132"/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2"/>
      <c r="DE158" s="132"/>
      <c r="DF158" s="132"/>
      <c r="DG158" s="132"/>
      <c r="DH158" s="132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IG158" s="9"/>
      <c r="IH158" s="9"/>
      <c r="II158" s="9"/>
      <c r="IJ158" s="9"/>
    </row>
    <row r="159" spans="3:24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  <c r="CN159" s="132"/>
      <c r="CO159" s="132"/>
      <c r="CP159" s="132"/>
      <c r="CQ159" s="132"/>
      <c r="CR159" s="132"/>
      <c r="CS159" s="132"/>
      <c r="CT159" s="132"/>
      <c r="CU159" s="132"/>
      <c r="CV159" s="132"/>
      <c r="CW159" s="132"/>
      <c r="CX159" s="132"/>
      <c r="CY159" s="132"/>
      <c r="CZ159" s="132"/>
      <c r="DA159" s="132"/>
      <c r="DB159" s="132"/>
      <c r="DC159" s="132"/>
      <c r="DD159" s="132"/>
      <c r="DE159" s="132"/>
      <c r="DF159" s="132"/>
      <c r="DG159" s="132"/>
      <c r="DH159" s="132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IG159" s="9"/>
      <c r="IH159" s="9"/>
      <c r="II159" s="9"/>
      <c r="IJ159" s="9"/>
    </row>
    <row r="160" spans="3:24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  <c r="CN160" s="132"/>
      <c r="CO160" s="132"/>
      <c r="CP160" s="132"/>
      <c r="CQ160" s="132"/>
      <c r="CR160" s="132"/>
      <c r="CS160" s="132"/>
      <c r="CT160" s="132"/>
      <c r="CU160" s="132"/>
      <c r="CV160" s="132"/>
      <c r="CW160" s="132"/>
      <c r="CX160" s="132"/>
      <c r="CY160" s="132"/>
      <c r="CZ160" s="132"/>
      <c r="DA160" s="132"/>
      <c r="DB160" s="132"/>
      <c r="DC160" s="132"/>
      <c r="DD160" s="132"/>
      <c r="DE160" s="132"/>
      <c r="DF160" s="132"/>
      <c r="DG160" s="132"/>
      <c r="DH160" s="132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IG160" s="9"/>
      <c r="IH160" s="9"/>
      <c r="II160" s="9"/>
      <c r="IJ160" s="9"/>
    </row>
    <row r="161" spans="3:24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2"/>
      <c r="CN161" s="132"/>
      <c r="CO161" s="132"/>
      <c r="CP161" s="132"/>
      <c r="CQ161" s="132"/>
      <c r="CR161" s="132"/>
      <c r="CS161" s="132"/>
      <c r="CT161" s="132"/>
      <c r="CU161" s="132"/>
      <c r="CV161" s="132"/>
      <c r="CW161" s="132"/>
      <c r="CX161" s="132"/>
      <c r="CY161" s="132"/>
      <c r="CZ161" s="132"/>
      <c r="DA161" s="132"/>
      <c r="DB161" s="132"/>
      <c r="DC161" s="132"/>
      <c r="DD161" s="132"/>
      <c r="DE161" s="132"/>
      <c r="DF161" s="132"/>
      <c r="DG161" s="132"/>
      <c r="DH161" s="132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IG161" s="9"/>
      <c r="IH161" s="9"/>
      <c r="II161" s="9"/>
      <c r="IJ161" s="9"/>
    </row>
    <row r="162" spans="3:24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  <c r="CN162" s="132"/>
      <c r="CO162" s="132"/>
      <c r="CP162" s="132"/>
      <c r="CQ162" s="132"/>
      <c r="CR162" s="132"/>
      <c r="CS162" s="132"/>
      <c r="CT162" s="132"/>
      <c r="CU162" s="132"/>
      <c r="CV162" s="132"/>
      <c r="CW162" s="132"/>
      <c r="CX162" s="132"/>
      <c r="CY162" s="132"/>
      <c r="CZ162" s="132"/>
      <c r="DA162" s="132"/>
      <c r="DB162" s="132"/>
      <c r="DC162" s="132"/>
      <c r="DD162" s="132"/>
      <c r="DE162" s="132"/>
      <c r="DF162" s="132"/>
      <c r="DG162" s="132"/>
      <c r="DH162" s="132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IG162" s="9"/>
      <c r="IH162" s="9"/>
      <c r="II162" s="9"/>
      <c r="IJ162" s="9"/>
    </row>
    <row r="163" spans="3:24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  <c r="CN163" s="132"/>
      <c r="CO163" s="132"/>
      <c r="CP163" s="132"/>
      <c r="CQ163" s="132"/>
      <c r="CR163" s="132"/>
      <c r="CS163" s="132"/>
      <c r="CT163" s="132"/>
      <c r="CU163" s="132"/>
      <c r="CV163" s="132"/>
      <c r="CW163" s="132"/>
      <c r="CX163" s="132"/>
      <c r="CY163" s="132"/>
      <c r="CZ163" s="132"/>
      <c r="DA163" s="132"/>
      <c r="DB163" s="132"/>
      <c r="DC163" s="132"/>
      <c r="DD163" s="132"/>
      <c r="DE163" s="132"/>
      <c r="DF163" s="132"/>
      <c r="DG163" s="132"/>
      <c r="DH163" s="132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IG163" s="9"/>
      <c r="IH163" s="9"/>
      <c r="II163" s="9"/>
      <c r="IJ163" s="9"/>
    </row>
    <row r="164" spans="3:24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  <c r="CO164" s="132"/>
      <c r="CP164" s="132"/>
      <c r="CQ164" s="132"/>
      <c r="CR164" s="132"/>
      <c r="CS164" s="132"/>
      <c r="CT164" s="132"/>
      <c r="CU164" s="132"/>
      <c r="CV164" s="132"/>
      <c r="CW164" s="132"/>
      <c r="CX164" s="132"/>
      <c r="CY164" s="132"/>
      <c r="CZ164" s="132"/>
      <c r="DA164" s="132"/>
      <c r="DB164" s="132"/>
      <c r="DC164" s="132"/>
      <c r="DD164" s="132"/>
      <c r="DE164" s="132"/>
      <c r="DF164" s="132"/>
      <c r="DG164" s="132"/>
      <c r="DH164" s="132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IG164" s="9"/>
      <c r="IH164" s="9"/>
      <c r="II164" s="9"/>
      <c r="IJ164" s="9"/>
    </row>
    <row r="165" spans="3:24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  <c r="CO165" s="132"/>
      <c r="CP165" s="132"/>
      <c r="CQ165" s="132"/>
      <c r="CR165" s="132"/>
      <c r="CS165" s="132"/>
      <c r="CT165" s="132"/>
      <c r="CU165" s="132"/>
      <c r="CV165" s="132"/>
      <c r="CW165" s="132"/>
      <c r="CX165" s="132"/>
      <c r="CY165" s="132"/>
      <c r="CZ165" s="132"/>
      <c r="DA165" s="132"/>
      <c r="DB165" s="132"/>
      <c r="DC165" s="132"/>
      <c r="DD165" s="132"/>
      <c r="DE165" s="132"/>
      <c r="DF165" s="132"/>
      <c r="DG165" s="132"/>
      <c r="DH165" s="132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IG165" s="9"/>
      <c r="IH165" s="9"/>
      <c r="II165" s="9"/>
      <c r="IJ165" s="9"/>
    </row>
    <row r="166" spans="3:24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  <c r="CN166" s="132"/>
      <c r="CO166" s="132"/>
      <c r="CP166" s="132"/>
      <c r="CQ166" s="132"/>
      <c r="CR166" s="132"/>
      <c r="CS166" s="132"/>
      <c r="CT166" s="132"/>
      <c r="CU166" s="132"/>
      <c r="CV166" s="132"/>
      <c r="CW166" s="132"/>
      <c r="CX166" s="132"/>
      <c r="CY166" s="132"/>
      <c r="CZ166" s="132"/>
      <c r="DA166" s="132"/>
      <c r="DB166" s="132"/>
      <c r="DC166" s="132"/>
      <c r="DD166" s="132"/>
      <c r="DE166" s="132"/>
      <c r="DF166" s="132"/>
      <c r="DG166" s="132"/>
      <c r="DH166" s="132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IG166" s="9"/>
      <c r="IH166" s="9"/>
      <c r="II166" s="9"/>
      <c r="IJ166" s="9"/>
    </row>
    <row r="167" spans="3:24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  <c r="CN167" s="132"/>
      <c r="CO167" s="132"/>
      <c r="CP167" s="132"/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2"/>
      <c r="DF167" s="132"/>
      <c r="DG167" s="132"/>
      <c r="DH167" s="132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IG167" s="9"/>
      <c r="IH167" s="9"/>
      <c r="II167" s="9"/>
      <c r="IJ167" s="9"/>
    </row>
    <row r="168" spans="3:24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132"/>
      <c r="CB168" s="132"/>
      <c r="CC168" s="132"/>
      <c r="CD168" s="132"/>
      <c r="CE168" s="132"/>
      <c r="CF168" s="132"/>
      <c r="CG168" s="132"/>
      <c r="CH168" s="132"/>
      <c r="CI168" s="132"/>
      <c r="CJ168" s="132"/>
      <c r="CK168" s="132"/>
      <c r="CL168" s="132"/>
      <c r="CM168" s="132"/>
      <c r="CN168" s="132"/>
      <c r="CO168" s="132"/>
      <c r="CP168" s="132"/>
      <c r="CQ168" s="132"/>
      <c r="CR168" s="132"/>
      <c r="CS168" s="132"/>
      <c r="CT168" s="132"/>
      <c r="CU168" s="132"/>
      <c r="CV168" s="132"/>
      <c r="CW168" s="132"/>
      <c r="CX168" s="132"/>
      <c r="CY168" s="132"/>
      <c r="CZ168" s="132"/>
      <c r="DA168" s="132"/>
      <c r="DB168" s="132"/>
      <c r="DC168" s="132"/>
      <c r="DD168" s="132"/>
      <c r="DE168" s="132"/>
      <c r="DF168" s="132"/>
      <c r="DG168" s="132"/>
      <c r="DH168" s="132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IG168" s="9"/>
      <c r="IH168" s="9"/>
      <c r="II168" s="9"/>
      <c r="IJ168" s="9"/>
    </row>
    <row r="169" spans="3:24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  <c r="CN169" s="132"/>
      <c r="CO169" s="132"/>
      <c r="CP169" s="132"/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2"/>
      <c r="DF169" s="132"/>
      <c r="DG169" s="132"/>
      <c r="DH169" s="132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IG169" s="9"/>
      <c r="IH169" s="9"/>
      <c r="II169" s="9"/>
      <c r="IJ169" s="9"/>
    </row>
    <row r="170" spans="3:24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2"/>
      <c r="CN170" s="132"/>
      <c r="CO170" s="132"/>
      <c r="CP170" s="132"/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/>
      <c r="DE170" s="132"/>
      <c r="DF170" s="132"/>
      <c r="DG170" s="132"/>
      <c r="DH170" s="132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IG170" s="9"/>
      <c r="IH170" s="9"/>
      <c r="II170" s="9"/>
      <c r="IJ170" s="9"/>
    </row>
    <row r="171" spans="3:24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2"/>
      <c r="DF171" s="132"/>
      <c r="DG171" s="132"/>
      <c r="DH171" s="132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IG171" s="9"/>
      <c r="IH171" s="9"/>
      <c r="II171" s="9"/>
      <c r="IJ171" s="9"/>
    </row>
    <row r="172" spans="3:24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2"/>
      <c r="DF172" s="132"/>
      <c r="DG172" s="132"/>
      <c r="DH172" s="132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IG172" s="9"/>
      <c r="IH172" s="9"/>
      <c r="II172" s="9"/>
      <c r="IJ172" s="9"/>
    </row>
    <row r="173" spans="3:24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132"/>
      <c r="CR173" s="132"/>
      <c r="CS173" s="132"/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/>
      <c r="DE173" s="132"/>
      <c r="DF173" s="132"/>
      <c r="DG173" s="132"/>
      <c r="DH173" s="132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IG173" s="9"/>
      <c r="IH173" s="9"/>
      <c r="II173" s="9"/>
      <c r="IJ173" s="9"/>
    </row>
    <row r="174" spans="3:24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/>
      <c r="DE174" s="132"/>
      <c r="DF174" s="132"/>
      <c r="DG174" s="132"/>
      <c r="DH174" s="132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IG174" s="9"/>
      <c r="IH174" s="9"/>
      <c r="II174" s="9"/>
      <c r="IJ174" s="9"/>
    </row>
    <row r="175" spans="3:24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F175" s="132"/>
      <c r="DG175" s="132"/>
      <c r="DH175" s="132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IG175" s="9"/>
      <c r="IH175" s="9"/>
      <c r="II175" s="9"/>
      <c r="IJ175" s="9"/>
    </row>
    <row r="176" spans="3:24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  <c r="CO176" s="132"/>
      <c r="CP176" s="132"/>
      <c r="CQ176" s="132"/>
      <c r="CR176" s="132"/>
      <c r="CS176" s="132"/>
      <c r="CT176" s="132"/>
      <c r="CU176" s="132"/>
      <c r="CV176" s="132"/>
      <c r="CW176" s="132"/>
      <c r="CX176" s="132"/>
      <c r="CY176" s="132"/>
      <c r="CZ176" s="132"/>
      <c r="DA176" s="132"/>
      <c r="DB176" s="132"/>
      <c r="DC176" s="132"/>
      <c r="DD176" s="132"/>
      <c r="DE176" s="132"/>
      <c r="DF176" s="132"/>
      <c r="DG176" s="132"/>
      <c r="DH176" s="132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IG176" s="9"/>
      <c r="IH176" s="9"/>
      <c r="II176" s="9"/>
      <c r="IJ176" s="9"/>
    </row>
    <row r="177" spans="3:24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  <c r="CO177" s="132"/>
      <c r="CP177" s="132"/>
      <c r="CQ177" s="132"/>
      <c r="CR177" s="132"/>
      <c r="CS177" s="132"/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2"/>
      <c r="DF177" s="132"/>
      <c r="DG177" s="132"/>
      <c r="DH177" s="132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IG177" s="9"/>
      <c r="IH177" s="9"/>
      <c r="II177" s="9"/>
      <c r="IJ177" s="9"/>
    </row>
    <row r="178" spans="3:24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  <c r="CN178" s="132"/>
      <c r="CO178" s="132"/>
      <c r="CP178" s="132"/>
      <c r="CQ178" s="132"/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/>
      <c r="DE178" s="132"/>
      <c r="DF178" s="132"/>
      <c r="DG178" s="132"/>
      <c r="DH178" s="132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IG178" s="9"/>
      <c r="IH178" s="9"/>
      <c r="II178" s="9"/>
      <c r="IJ178" s="9"/>
    </row>
    <row r="179" spans="3:24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132"/>
      <c r="CB179" s="132"/>
      <c r="CC179" s="132"/>
      <c r="CD179" s="132"/>
      <c r="CE179" s="132"/>
      <c r="CF179" s="132"/>
      <c r="CG179" s="132"/>
      <c r="CH179" s="132"/>
      <c r="CI179" s="132"/>
      <c r="CJ179" s="132"/>
      <c r="CK179" s="132"/>
      <c r="CL179" s="132"/>
      <c r="CM179" s="132"/>
      <c r="CN179" s="132"/>
      <c r="CO179" s="132"/>
      <c r="CP179" s="132"/>
      <c r="CQ179" s="132"/>
      <c r="CR179" s="132"/>
      <c r="CS179" s="132"/>
      <c r="CT179" s="132"/>
      <c r="CU179" s="132"/>
      <c r="CV179" s="132"/>
      <c r="CW179" s="132"/>
      <c r="CX179" s="132"/>
      <c r="CY179" s="132"/>
      <c r="CZ179" s="132"/>
      <c r="DA179" s="132"/>
      <c r="DB179" s="132"/>
      <c r="DC179" s="132"/>
      <c r="DD179" s="132"/>
      <c r="DE179" s="132"/>
      <c r="DF179" s="132"/>
      <c r="DG179" s="132"/>
      <c r="DH179" s="132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IG179" s="9"/>
      <c r="IH179" s="9"/>
      <c r="II179" s="9"/>
      <c r="IJ179" s="9"/>
    </row>
    <row r="180" spans="3:24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132"/>
      <c r="CB180" s="132"/>
      <c r="CC180" s="132"/>
      <c r="CD180" s="132"/>
      <c r="CE180" s="132"/>
      <c r="CF180" s="132"/>
      <c r="CG180" s="132"/>
      <c r="CH180" s="132"/>
      <c r="CI180" s="132"/>
      <c r="CJ180" s="132"/>
      <c r="CK180" s="132"/>
      <c r="CL180" s="132"/>
      <c r="CM180" s="132"/>
      <c r="CN180" s="132"/>
      <c r="CO180" s="132"/>
      <c r="CP180" s="132"/>
      <c r="CQ180" s="132"/>
      <c r="CR180" s="132"/>
      <c r="CS180" s="132"/>
      <c r="CT180" s="132"/>
      <c r="CU180" s="132"/>
      <c r="CV180" s="132"/>
      <c r="CW180" s="132"/>
      <c r="CX180" s="132"/>
      <c r="CY180" s="132"/>
      <c r="CZ180" s="132"/>
      <c r="DA180" s="132"/>
      <c r="DB180" s="132"/>
      <c r="DC180" s="132"/>
      <c r="DD180" s="132"/>
      <c r="DE180" s="132"/>
      <c r="DF180" s="132"/>
      <c r="DG180" s="132"/>
      <c r="DH180" s="132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IG180" s="9"/>
      <c r="IH180" s="9"/>
      <c r="II180" s="9"/>
      <c r="IJ180" s="9"/>
    </row>
    <row r="181" spans="3:24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2"/>
      <c r="CP181" s="132"/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2"/>
      <c r="DF181" s="132"/>
      <c r="DG181" s="132"/>
      <c r="DH181" s="132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IG181" s="9"/>
      <c r="IH181" s="9"/>
      <c r="II181" s="9"/>
      <c r="IJ181" s="9"/>
    </row>
    <row r="182" spans="3:24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132"/>
      <c r="CB182" s="132"/>
      <c r="CC182" s="132"/>
      <c r="CD182" s="132"/>
      <c r="CE182" s="132"/>
      <c r="CF182" s="132"/>
      <c r="CG182" s="132"/>
      <c r="CH182" s="132"/>
      <c r="CI182" s="132"/>
      <c r="CJ182" s="132"/>
      <c r="CK182" s="132"/>
      <c r="CL182" s="132"/>
      <c r="CM182" s="132"/>
      <c r="CN182" s="132"/>
      <c r="CO182" s="132"/>
      <c r="CP182" s="132"/>
      <c r="CQ182" s="132"/>
      <c r="CR182" s="132"/>
      <c r="CS182" s="132"/>
      <c r="CT182" s="132"/>
      <c r="CU182" s="132"/>
      <c r="CV182" s="132"/>
      <c r="CW182" s="132"/>
      <c r="CX182" s="132"/>
      <c r="CY182" s="132"/>
      <c r="CZ182" s="132"/>
      <c r="DA182" s="132"/>
      <c r="DB182" s="132"/>
      <c r="DC182" s="132"/>
      <c r="DD182" s="132"/>
      <c r="DE182" s="132"/>
      <c r="DF182" s="132"/>
      <c r="DG182" s="132"/>
      <c r="DH182" s="132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IG182" s="9"/>
      <c r="IH182" s="9"/>
      <c r="II182" s="9"/>
      <c r="IJ182" s="9"/>
    </row>
    <row r="183" spans="3:24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132"/>
      <c r="CB183" s="132"/>
      <c r="CC183" s="132"/>
      <c r="CD183" s="132"/>
      <c r="CE183" s="132"/>
      <c r="CF183" s="132"/>
      <c r="CG183" s="132"/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2"/>
      <c r="CR183" s="132"/>
      <c r="CS183" s="132"/>
      <c r="CT183" s="132"/>
      <c r="CU183" s="132"/>
      <c r="CV183" s="132"/>
      <c r="CW183" s="132"/>
      <c r="CX183" s="132"/>
      <c r="CY183" s="132"/>
      <c r="CZ183" s="132"/>
      <c r="DA183" s="132"/>
      <c r="DB183" s="132"/>
      <c r="DC183" s="132"/>
      <c r="DD183" s="132"/>
      <c r="DE183" s="132"/>
      <c r="DF183" s="132"/>
      <c r="DG183" s="132"/>
      <c r="DH183" s="132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IG183" s="9"/>
      <c r="IH183" s="9"/>
      <c r="II183" s="9"/>
      <c r="IJ183" s="9"/>
    </row>
    <row r="184" spans="3:24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132"/>
      <c r="CB184" s="132"/>
      <c r="CC184" s="132"/>
      <c r="CD184" s="132"/>
      <c r="CE184" s="132"/>
      <c r="CF184" s="132"/>
      <c r="CG184" s="132"/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2"/>
      <c r="CR184" s="132"/>
      <c r="CS184" s="132"/>
      <c r="CT184" s="132"/>
      <c r="CU184" s="132"/>
      <c r="CV184" s="132"/>
      <c r="CW184" s="132"/>
      <c r="CX184" s="132"/>
      <c r="CY184" s="132"/>
      <c r="CZ184" s="132"/>
      <c r="DA184" s="132"/>
      <c r="DB184" s="132"/>
      <c r="DC184" s="132"/>
      <c r="DD184" s="132"/>
      <c r="DE184" s="132"/>
      <c r="DF184" s="132"/>
      <c r="DG184" s="132"/>
      <c r="DH184" s="132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IG184" s="9"/>
      <c r="IH184" s="9"/>
      <c r="II184" s="9"/>
      <c r="IJ184" s="9"/>
    </row>
    <row r="185" spans="3:24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2"/>
      <c r="DF185" s="132"/>
      <c r="DG185" s="132"/>
      <c r="DH185" s="132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IG185" s="9"/>
      <c r="IH185" s="9"/>
      <c r="II185" s="9"/>
      <c r="IJ185" s="9"/>
    </row>
    <row r="186" spans="3:24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132"/>
      <c r="CB186" s="132"/>
      <c r="CC186" s="132"/>
      <c r="CD186" s="132"/>
      <c r="CE186" s="132"/>
      <c r="CF186" s="132"/>
      <c r="CG186" s="132"/>
      <c r="CH186" s="132"/>
      <c r="CI186" s="132"/>
      <c r="CJ186" s="132"/>
      <c r="CK186" s="132"/>
      <c r="CL186" s="132"/>
      <c r="CM186" s="132"/>
      <c r="CN186" s="132"/>
      <c r="CO186" s="132"/>
      <c r="CP186" s="132"/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2"/>
      <c r="DF186" s="132"/>
      <c r="DG186" s="132"/>
      <c r="DH186" s="132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IG186" s="9"/>
      <c r="IH186" s="9"/>
      <c r="II186" s="9"/>
      <c r="IJ186" s="9"/>
    </row>
    <row r="187" spans="3:24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132"/>
      <c r="CB187" s="132"/>
      <c r="CC187" s="132"/>
      <c r="CD187" s="132"/>
      <c r="CE187" s="132"/>
      <c r="CF187" s="132"/>
      <c r="CG187" s="132"/>
      <c r="CH187" s="132"/>
      <c r="CI187" s="132"/>
      <c r="CJ187" s="132"/>
      <c r="CK187" s="132"/>
      <c r="CL187" s="132"/>
      <c r="CM187" s="132"/>
      <c r="CN187" s="132"/>
      <c r="CO187" s="132"/>
      <c r="CP187" s="132"/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2"/>
      <c r="DF187" s="132"/>
      <c r="DG187" s="132"/>
      <c r="DH187" s="132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IG187" s="9"/>
      <c r="IH187" s="9"/>
      <c r="II187" s="9"/>
      <c r="IJ187" s="9"/>
    </row>
    <row r="188" spans="3:24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  <c r="CO188" s="132"/>
      <c r="CP188" s="132"/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2"/>
      <c r="DF188" s="132"/>
      <c r="DG188" s="132"/>
      <c r="DH188" s="132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IG188" s="9"/>
      <c r="IH188" s="9"/>
      <c r="II188" s="9"/>
      <c r="IJ188" s="9"/>
    </row>
    <row r="189" spans="3:24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  <c r="CO189" s="132"/>
      <c r="CP189" s="132"/>
      <c r="CQ189" s="132"/>
      <c r="CR189" s="132"/>
      <c r="CS189" s="132"/>
      <c r="CT189" s="132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2"/>
      <c r="DE189" s="132"/>
      <c r="DF189" s="132"/>
      <c r="DG189" s="132"/>
      <c r="DH189" s="132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IG189" s="9"/>
      <c r="IH189" s="9"/>
      <c r="II189" s="9"/>
      <c r="IJ189" s="9"/>
    </row>
    <row r="190" spans="3:24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  <c r="CO190" s="132"/>
      <c r="CP190" s="132"/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2"/>
      <c r="DE190" s="132"/>
      <c r="DF190" s="132"/>
      <c r="DG190" s="132"/>
      <c r="DH190" s="132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IG190" s="9"/>
      <c r="IH190" s="9"/>
      <c r="II190" s="9"/>
      <c r="IJ190" s="9"/>
    </row>
    <row r="191" spans="3:24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132"/>
      <c r="CB191" s="132"/>
      <c r="CC191" s="132"/>
      <c r="CD191" s="132"/>
      <c r="CE191" s="132"/>
      <c r="CF191" s="132"/>
      <c r="CG191" s="132"/>
      <c r="CH191" s="132"/>
      <c r="CI191" s="132"/>
      <c r="CJ191" s="132"/>
      <c r="CK191" s="132"/>
      <c r="CL191" s="132"/>
      <c r="CM191" s="132"/>
      <c r="CN191" s="132"/>
      <c r="CO191" s="132"/>
      <c r="CP191" s="132"/>
      <c r="CQ191" s="132"/>
      <c r="CR191" s="132"/>
      <c r="CS191" s="132"/>
      <c r="CT191" s="132"/>
      <c r="CU191" s="132"/>
      <c r="CV191" s="132"/>
      <c r="CW191" s="132"/>
      <c r="CX191" s="132"/>
      <c r="CY191" s="132"/>
      <c r="CZ191" s="132"/>
      <c r="DA191" s="132"/>
      <c r="DB191" s="132"/>
      <c r="DC191" s="132"/>
      <c r="DD191" s="132"/>
      <c r="DE191" s="132"/>
      <c r="DF191" s="132"/>
      <c r="DG191" s="132"/>
      <c r="DH191" s="132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IG191" s="9"/>
      <c r="IH191" s="9"/>
      <c r="II191" s="9"/>
      <c r="IJ191" s="9"/>
    </row>
    <row r="192" spans="3:24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132"/>
      <c r="CB192" s="132"/>
      <c r="CC192" s="132"/>
      <c r="CD192" s="132"/>
      <c r="CE192" s="132"/>
      <c r="CF192" s="132"/>
      <c r="CG192" s="132"/>
      <c r="CH192" s="132"/>
      <c r="CI192" s="132"/>
      <c r="CJ192" s="132"/>
      <c r="CK192" s="132"/>
      <c r="CL192" s="132"/>
      <c r="CM192" s="132"/>
      <c r="CN192" s="132"/>
      <c r="CO192" s="132"/>
      <c r="CP192" s="132"/>
      <c r="CQ192" s="132"/>
      <c r="CR192" s="132"/>
      <c r="CS192" s="132"/>
      <c r="CT192" s="132"/>
      <c r="CU192" s="132"/>
      <c r="CV192" s="132"/>
      <c r="CW192" s="132"/>
      <c r="CX192" s="132"/>
      <c r="CY192" s="132"/>
      <c r="CZ192" s="132"/>
      <c r="DA192" s="132"/>
      <c r="DB192" s="132"/>
      <c r="DC192" s="132"/>
      <c r="DD192" s="132"/>
      <c r="DE192" s="132"/>
      <c r="DF192" s="132"/>
      <c r="DG192" s="132"/>
      <c r="DH192" s="132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IG192" s="9"/>
      <c r="IH192" s="9"/>
      <c r="II192" s="9"/>
      <c r="IJ192" s="9"/>
    </row>
    <row r="193" spans="3:24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132"/>
      <c r="CB193" s="132"/>
      <c r="CC193" s="132"/>
      <c r="CD193" s="132"/>
      <c r="CE193" s="132"/>
      <c r="CF193" s="132"/>
      <c r="CG193" s="132"/>
      <c r="CH193" s="132"/>
      <c r="CI193" s="132"/>
      <c r="CJ193" s="132"/>
      <c r="CK193" s="132"/>
      <c r="CL193" s="132"/>
      <c r="CM193" s="132"/>
      <c r="CN193" s="132"/>
      <c r="CO193" s="132"/>
      <c r="CP193" s="132"/>
      <c r="CQ193" s="132"/>
      <c r="CR193" s="132"/>
      <c r="CS193" s="132"/>
      <c r="CT193" s="132"/>
      <c r="CU193" s="132"/>
      <c r="CV193" s="132"/>
      <c r="CW193" s="132"/>
      <c r="CX193" s="132"/>
      <c r="CY193" s="132"/>
      <c r="CZ193" s="132"/>
      <c r="DA193" s="132"/>
      <c r="DB193" s="132"/>
      <c r="DC193" s="132"/>
      <c r="DD193" s="132"/>
      <c r="DE193" s="132"/>
      <c r="DF193" s="132"/>
      <c r="DG193" s="132"/>
      <c r="DH193" s="132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IG193" s="9"/>
      <c r="IH193" s="9"/>
      <c r="II193" s="9"/>
      <c r="IJ193" s="9"/>
    </row>
    <row r="194" spans="3:24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132"/>
      <c r="CB194" s="132"/>
      <c r="CC194" s="132"/>
      <c r="CD194" s="132"/>
      <c r="CE194" s="132"/>
      <c r="CF194" s="132"/>
      <c r="CG194" s="132"/>
      <c r="CH194" s="132"/>
      <c r="CI194" s="132"/>
      <c r="CJ194" s="132"/>
      <c r="CK194" s="132"/>
      <c r="CL194" s="132"/>
      <c r="CM194" s="132"/>
      <c r="CN194" s="132"/>
      <c r="CO194" s="132"/>
      <c r="CP194" s="132"/>
      <c r="CQ194" s="132"/>
      <c r="CR194" s="132"/>
      <c r="CS194" s="132"/>
      <c r="CT194" s="132"/>
      <c r="CU194" s="132"/>
      <c r="CV194" s="132"/>
      <c r="CW194" s="132"/>
      <c r="CX194" s="132"/>
      <c r="CY194" s="132"/>
      <c r="CZ194" s="132"/>
      <c r="DA194" s="132"/>
      <c r="DB194" s="132"/>
      <c r="DC194" s="132"/>
      <c r="DD194" s="132"/>
      <c r="DE194" s="132"/>
      <c r="DF194" s="132"/>
      <c r="DG194" s="132"/>
      <c r="DH194" s="132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IG194" s="9"/>
      <c r="IH194" s="9"/>
      <c r="II194" s="9"/>
      <c r="IJ194" s="9"/>
    </row>
    <row r="195" spans="3:24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132"/>
      <c r="CB195" s="132"/>
      <c r="CC195" s="132"/>
      <c r="CD195" s="132"/>
      <c r="CE195" s="132"/>
      <c r="CF195" s="132"/>
      <c r="CG195" s="132"/>
      <c r="CH195" s="132"/>
      <c r="CI195" s="132"/>
      <c r="CJ195" s="132"/>
      <c r="CK195" s="132"/>
      <c r="CL195" s="132"/>
      <c r="CM195" s="132"/>
      <c r="CN195" s="132"/>
      <c r="CO195" s="132"/>
      <c r="CP195" s="132"/>
      <c r="CQ195" s="132"/>
      <c r="CR195" s="132"/>
      <c r="CS195" s="132"/>
      <c r="CT195" s="132"/>
      <c r="CU195" s="132"/>
      <c r="CV195" s="132"/>
      <c r="CW195" s="132"/>
      <c r="CX195" s="132"/>
      <c r="CY195" s="132"/>
      <c r="CZ195" s="132"/>
      <c r="DA195" s="132"/>
      <c r="DB195" s="132"/>
      <c r="DC195" s="132"/>
      <c r="DD195" s="132"/>
      <c r="DE195" s="132"/>
      <c r="DF195" s="132"/>
      <c r="DG195" s="132"/>
      <c r="DH195" s="132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IG195" s="9"/>
      <c r="IH195" s="9"/>
      <c r="II195" s="9"/>
      <c r="IJ195" s="9"/>
    </row>
    <row r="196" spans="3:24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132"/>
      <c r="CB196" s="132"/>
      <c r="CC196" s="132"/>
      <c r="CD196" s="132"/>
      <c r="CE196" s="132"/>
      <c r="CF196" s="132"/>
      <c r="CG196" s="132"/>
      <c r="CH196" s="132"/>
      <c r="CI196" s="132"/>
      <c r="CJ196" s="132"/>
      <c r="CK196" s="132"/>
      <c r="CL196" s="132"/>
      <c r="CM196" s="132"/>
      <c r="CN196" s="132"/>
      <c r="CO196" s="132"/>
      <c r="CP196" s="132"/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2"/>
      <c r="DD196" s="132"/>
      <c r="DE196" s="132"/>
      <c r="DF196" s="132"/>
      <c r="DG196" s="132"/>
      <c r="DH196" s="132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IG196" s="9"/>
      <c r="IH196" s="9"/>
      <c r="II196" s="9"/>
      <c r="IJ196" s="9"/>
    </row>
    <row r="197" spans="3:24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132"/>
      <c r="CB197" s="132"/>
      <c r="CC197" s="132"/>
      <c r="CD197" s="132"/>
      <c r="CE197" s="132"/>
      <c r="CF197" s="132"/>
      <c r="CG197" s="132"/>
      <c r="CH197" s="132"/>
      <c r="CI197" s="132"/>
      <c r="CJ197" s="132"/>
      <c r="CK197" s="132"/>
      <c r="CL197" s="132"/>
      <c r="CM197" s="132"/>
      <c r="CN197" s="132"/>
      <c r="CO197" s="132"/>
      <c r="CP197" s="132"/>
      <c r="CQ197" s="132"/>
      <c r="CR197" s="132"/>
      <c r="CS197" s="132"/>
      <c r="CT197" s="132"/>
      <c r="CU197" s="132"/>
      <c r="CV197" s="132"/>
      <c r="CW197" s="132"/>
      <c r="CX197" s="132"/>
      <c r="CY197" s="132"/>
      <c r="CZ197" s="132"/>
      <c r="DA197" s="132"/>
      <c r="DB197" s="132"/>
      <c r="DC197" s="132"/>
      <c r="DD197" s="132"/>
      <c r="DE197" s="132"/>
      <c r="DF197" s="132"/>
      <c r="DG197" s="132"/>
      <c r="DH197" s="132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IG197" s="9"/>
      <c r="IH197" s="9"/>
      <c r="II197" s="9"/>
      <c r="IJ197" s="9"/>
    </row>
    <row r="198" spans="3:24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132"/>
      <c r="CB198" s="132"/>
      <c r="CC198" s="132"/>
      <c r="CD198" s="132"/>
      <c r="CE198" s="132"/>
      <c r="CF198" s="132"/>
      <c r="CG198" s="132"/>
      <c r="CH198" s="132"/>
      <c r="CI198" s="132"/>
      <c r="CJ198" s="132"/>
      <c r="CK198" s="132"/>
      <c r="CL198" s="132"/>
      <c r="CM198" s="132"/>
      <c r="CN198" s="132"/>
      <c r="CO198" s="132"/>
      <c r="CP198" s="132"/>
      <c r="CQ198" s="132"/>
      <c r="CR198" s="132"/>
      <c r="CS198" s="132"/>
      <c r="CT198" s="132"/>
      <c r="CU198" s="132"/>
      <c r="CV198" s="132"/>
      <c r="CW198" s="132"/>
      <c r="CX198" s="132"/>
      <c r="CY198" s="132"/>
      <c r="CZ198" s="132"/>
      <c r="DA198" s="132"/>
      <c r="DB198" s="132"/>
      <c r="DC198" s="132"/>
      <c r="DD198" s="132"/>
      <c r="DE198" s="132"/>
      <c r="DF198" s="132"/>
      <c r="DG198" s="132"/>
      <c r="DH198" s="132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IG198" s="9"/>
      <c r="IH198" s="9"/>
      <c r="II198" s="9"/>
      <c r="IJ198" s="9"/>
    </row>
    <row r="199" spans="3:24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132"/>
      <c r="CB199" s="132"/>
      <c r="CC199" s="132"/>
      <c r="CD199" s="132"/>
      <c r="CE199" s="132"/>
      <c r="CF199" s="132"/>
      <c r="CG199" s="132"/>
      <c r="CH199" s="132"/>
      <c r="CI199" s="132"/>
      <c r="CJ199" s="132"/>
      <c r="CK199" s="132"/>
      <c r="CL199" s="132"/>
      <c r="CM199" s="132"/>
      <c r="CN199" s="132"/>
      <c r="CO199" s="132"/>
      <c r="CP199" s="132"/>
      <c r="CQ199" s="132"/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2"/>
      <c r="DD199" s="132"/>
      <c r="DE199" s="132"/>
      <c r="DF199" s="132"/>
      <c r="DG199" s="132"/>
      <c r="DH199" s="132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IG199" s="9"/>
      <c r="IH199" s="9"/>
      <c r="II199" s="9"/>
      <c r="IJ199" s="9"/>
    </row>
    <row r="200" spans="3:24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132"/>
      <c r="CB200" s="132"/>
      <c r="CC200" s="132"/>
      <c r="CD200" s="132"/>
      <c r="CE200" s="132"/>
      <c r="CF200" s="132"/>
      <c r="CG200" s="132"/>
      <c r="CH200" s="132"/>
      <c r="CI200" s="132"/>
      <c r="CJ200" s="132"/>
      <c r="CK200" s="132"/>
      <c r="CL200" s="132"/>
      <c r="CM200" s="132"/>
      <c r="CN200" s="132"/>
      <c r="CO200" s="132"/>
      <c r="CP200" s="132"/>
      <c r="CQ200" s="132"/>
      <c r="CR200" s="132"/>
      <c r="CS200" s="132"/>
      <c r="CT200" s="132"/>
      <c r="CU200" s="132"/>
      <c r="CV200" s="132"/>
      <c r="CW200" s="132"/>
      <c r="CX200" s="132"/>
      <c r="CY200" s="132"/>
      <c r="CZ200" s="132"/>
      <c r="DA200" s="132"/>
      <c r="DB200" s="132"/>
      <c r="DC200" s="132"/>
      <c r="DD200" s="132"/>
      <c r="DE200" s="132"/>
      <c r="DF200" s="132"/>
      <c r="DG200" s="132"/>
      <c r="DH200" s="132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IG200" s="9"/>
      <c r="IH200" s="9"/>
      <c r="II200" s="9"/>
      <c r="IJ200" s="9"/>
    </row>
    <row r="201" spans="3:24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132"/>
      <c r="CB201" s="132"/>
      <c r="CC201" s="132"/>
      <c r="CD201" s="132"/>
      <c r="CE201" s="132"/>
      <c r="CF201" s="132"/>
      <c r="CG201" s="132"/>
      <c r="CH201" s="132"/>
      <c r="CI201" s="132"/>
      <c r="CJ201" s="132"/>
      <c r="CK201" s="132"/>
      <c r="CL201" s="132"/>
      <c r="CM201" s="132"/>
      <c r="CN201" s="132"/>
      <c r="CO201" s="132"/>
      <c r="CP201" s="132"/>
      <c r="CQ201" s="132"/>
      <c r="CR201" s="132"/>
      <c r="CS201" s="132"/>
      <c r="CT201" s="132"/>
      <c r="CU201" s="132"/>
      <c r="CV201" s="132"/>
      <c r="CW201" s="132"/>
      <c r="CX201" s="132"/>
      <c r="CY201" s="132"/>
      <c r="CZ201" s="132"/>
      <c r="DA201" s="132"/>
      <c r="DB201" s="132"/>
      <c r="DC201" s="132"/>
      <c r="DD201" s="132"/>
      <c r="DE201" s="132"/>
      <c r="DF201" s="132"/>
      <c r="DG201" s="132"/>
      <c r="DH201" s="132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IG201" s="9"/>
      <c r="IH201" s="9"/>
      <c r="II201" s="9"/>
      <c r="IJ201" s="9"/>
    </row>
    <row r="202" spans="3:24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132"/>
      <c r="CB202" s="132"/>
      <c r="CC202" s="132"/>
      <c r="CD202" s="132"/>
      <c r="CE202" s="132"/>
      <c r="CF202" s="132"/>
      <c r="CG202" s="132"/>
      <c r="CH202" s="132"/>
      <c r="CI202" s="132"/>
      <c r="CJ202" s="132"/>
      <c r="CK202" s="132"/>
      <c r="CL202" s="132"/>
      <c r="CM202" s="132"/>
      <c r="CN202" s="132"/>
      <c r="CO202" s="132"/>
      <c r="CP202" s="132"/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2"/>
      <c r="DF202" s="132"/>
      <c r="DG202" s="132"/>
      <c r="DH202" s="132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IG202" s="9"/>
      <c r="IH202" s="9"/>
      <c r="II202" s="9"/>
      <c r="IJ202" s="9"/>
    </row>
    <row r="203" spans="3:24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132"/>
      <c r="CB203" s="132"/>
      <c r="CC203" s="132"/>
      <c r="CD203" s="132"/>
      <c r="CE203" s="132"/>
      <c r="CF203" s="132"/>
      <c r="CG203" s="132"/>
      <c r="CH203" s="132"/>
      <c r="CI203" s="132"/>
      <c r="CJ203" s="132"/>
      <c r="CK203" s="132"/>
      <c r="CL203" s="132"/>
      <c r="CM203" s="132"/>
      <c r="CN203" s="132"/>
      <c r="CO203" s="132"/>
      <c r="CP203" s="132"/>
      <c r="CQ203" s="132"/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2"/>
      <c r="DE203" s="132"/>
      <c r="DF203" s="132"/>
      <c r="DG203" s="132"/>
      <c r="DH203" s="132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IG203" s="9"/>
      <c r="IH203" s="9"/>
      <c r="II203" s="9"/>
      <c r="IJ203" s="9"/>
    </row>
    <row r="204" spans="3:24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132"/>
      <c r="CB204" s="132"/>
      <c r="CC204" s="132"/>
      <c r="CD204" s="132"/>
      <c r="CE204" s="132"/>
      <c r="CF204" s="132"/>
      <c r="CG204" s="132"/>
      <c r="CH204" s="132"/>
      <c r="CI204" s="132"/>
      <c r="CJ204" s="132"/>
      <c r="CK204" s="132"/>
      <c r="CL204" s="132"/>
      <c r="CM204" s="132"/>
      <c r="CN204" s="132"/>
      <c r="CO204" s="132"/>
      <c r="CP204" s="132"/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2"/>
      <c r="DF204" s="132"/>
      <c r="DG204" s="132"/>
      <c r="DH204" s="132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IG204" s="9"/>
      <c r="IH204" s="9"/>
      <c r="II204" s="9"/>
      <c r="IJ204" s="9"/>
    </row>
    <row r="205" spans="3:24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132"/>
      <c r="CB205" s="132"/>
      <c r="CC205" s="132"/>
      <c r="CD205" s="132"/>
      <c r="CE205" s="132"/>
      <c r="CF205" s="132"/>
      <c r="CG205" s="132"/>
      <c r="CH205" s="132"/>
      <c r="CI205" s="132"/>
      <c r="CJ205" s="132"/>
      <c r="CK205" s="132"/>
      <c r="CL205" s="132"/>
      <c r="CM205" s="132"/>
      <c r="CN205" s="132"/>
      <c r="CO205" s="132"/>
      <c r="CP205" s="132"/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2"/>
      <c r="DF205" s="132"/>
      <c r="DG205" s="132"/>
      <c r="DH205" s="132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IG205" s="9"/>
      <c r="IH205" s="9"/>
      <c r="II205" s="9"/>
      <c r="IJ205" s="9"/>
    </row>
    <row r="206" spans="3:24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132"/>
      <c r="CB206" s="132"/>
      <c r="CC206" s="132"/>
      <c r="CD206" s="132"/>
      <c r="CE206" s="132"/>
      <c r="CF206" s="132"/>
      <c r="CG206" s="132"/>
      <c r="CH206" s="132"/>
      <c r="CI206" s="132"/>
      <c r="CJ206" s="132"/>
      <c r="CK206" s="132"/>
      <c r="CL206" s="132"/>
      <c r="CM206" s="132"/>
      <c r="CN206" s="132"/>
      <c r="CO206" s="132"/>
      <c r="CP206" s="132"/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2"/>
      <c r="DF206" s="132"/>
      <c r="DG206" s="132"/>
      <c r="DH206" s="132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IG206" s="9"/>
      <c r="IH206" s="9"/>
      <c r="II206" s="9"/>
      <c r="IJ206" s="9"/>
    </row>
    <row r="207" spans="3:24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132"/>
      <c r="CB207" s="132"/>
      <c r="CC207" s="132"/>
      <c r="CD207" s="132"/>
      <c r="CE207" s="132"/>
      <c r="CF207" s="132"/>
      <c r="CG207" s="132"/>
      <c r="CH207" s="132"/>
      <c r="CI207" s="132"/>
      <c r="CJ207" s="132"/>
      <c r="CK207" s="132"/>
      <c r="CL207" s="132"/>
      <c r="CM207" s="132"/>
      <c r="CN207" s="132"/>
      <c r="CO207" s="132"/>
      <c r="CP207" s="132"/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2"/>
      <c r="DF207" s="132"/>
      <c r="DG207" s="132"/>
      <c r="DH207" s="132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IG207" s="9"/>
      <c r="IH207" s="9"/>
      <c r="II207" s="9"/>
      <c r="IJ207" s="9"/>
    </row>
    <row r="208" spans="3:24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132"/>
      <c r="CB208" s="132"/>
      <c r="CC208" s="132"/>
      <c r="CD208" s="132"/>
      <c r="CE208" s="132"/>
      <c r="CF208" s="132"/>
      <c r="CG208" s="132"/>
      <c r="CH208" s="132"/>
      <c r="CI208" s="132"/>
      <c r="CJ208" s="132"/>
      <c r="CK208" s="132"/>
      <c r="CL208" s="132"/>
      <c r="CM208" s="132"/>
      <c r="CN208" s="132"/>
      <c r="CO208" s="132"/>
      <c r="CP208" s="132"/>
      <c r="CQ208" s="132"/>
      <c r="CR208" s="132"/>
      <c r="CS208" s="132"/>
      <c r="CT208" s="132"/>
      <c r="CU208" s="132"/>
      <c r="CV208" s="132"/>
      <c r="CW208" s="132"/>
      <c r="CX208" s="132"/>
      <c r="CY208" s="132"/>
      <c r="CZ208" s="132"/>
      <c r="DA208" s="132"/>
      <c r="DB208" s="132"/>
      <c r="DC208" s="132"/>
      <c r="DD208" s="132"/>
      <c r="DE208" s="132"/>
      <c r="DF208" s="132"/>
      <c r="DG208" s="132"/>
      <c r="DH208" s="132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IG208" s="9"/>
      <c r="IH208" s="9"/>
      <c r="II208" s="9"/>
      <c r="IJ208" s="9"/>
    </row>
    <row r="209" spans="3:24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132"/>
      <c r="CB209" s="132"/>
      <c r="CC209" s="132"/>
      <c r="CD209" s="132"/>
      <c r="CE209" s="132"/>
      <c r="CF209" s="132"/>
      <c r="CG209" s="132"/>
      <c r="CH209" s="132"/>
      <c r="CI209" s="132"/>
      <c r="CJ209" s="132"/>
      <c r="CK209" s="132"/>
      <c r="CL209" s="132"/>
      <c r="CM209" s="132"/>
      <c r="CN209" s="132"/>
      <c r="CO209" s="132"/>
      <c r="CP209" s="132"/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2"/>
      <c r="DD209" s="132"/>
      <c r="DE209" s="132"/>
      <c r="DF209" s="132"/>
      <c r="DG209" s="132"/>
      <c r="DH209" s="132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IG209" s="9"/>
      <c r="IH209" s="9"/>
      <c r="II209" s="9"/>
      <c r="IJ209" s="9"/>
    </row>
    <row r="210" spans="3:24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132"/>
      <c r="CB210" s="132"/>
      <c r="CC210" s="132"/>
      <c r="CD210" s="132"/>
      <c r="CE210" s="132"/>
      <c r="CF210" s="132"/>
      <c r="CG210" s="132"/>
      <c r="CH210" s="132"/>
      <c r="CI210" s="132"/>
      <c r="CJ210" s="132"/>
      <c r="CK210" s="132"/>
      <c r="CL210" s="132"/>
      <c r="CM210" s="132"/>
      <c r="CN210" s="132"/>
      <c r="CO210" s="132"/>
      <c r="CP210" s="132"/>
      <c r="CQ210" s="132"/>
      <c r="CR210" s="132"/>
      <c r="CS210" s="132"/>
      <c r="CT210" s="132"/>
      <c r="CU210" s="132"/>
      <c r="CV210" s="132"/>
      <c r="CW210" s="132"/>
      <c r="CX210" s="132"/>
      <c r="CY210" s="132"/>
      <c r="CZ210" s="132"/>
      <c r="DA210" s="132"/>
      <c r="DB210" s="132"/>
      <c r="DC210" s="132"/>
      <c r="DD210" s="132"/>
      <c r="DE210" s="132"/>
      <c r="DF210" s="132"/>
      <c r="DG210" s="132"/>
      <c r="DH210" s="132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IG210" s="9"/>
      <c r="IH210" s="9"/>
      <c r="II210" s="9"/>
      <c r="IJ210" s="9"/>
    </row>
    <row r="211" spans="3:24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132"/>
      <c r="CB211" s="132"/>
      <c r="CC211" s="132"/>
      <c r="CD211" s="132"/>
      <c r="CE211" s="132"/>
      <c r="CF211" s="132"/>
      <c r="CG211" s="132"/>
      <c r="CH211" s="132"/>
      <c r="CI211" s="132"/>
      <c r="CJ211" s="132"/>
      <c r="CK211" s="132"/>
      <c r="CL211" s="132"/>
      <c r="CM211" s="132"/>
      <c r="CN211" s="132"/>
      <c r="CO211" s="132"/>
      <c r="CP211" s="132"/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2"/>
      <c r="DF211" s="132"/>
      <c r="DG211" s="132"/>
      <c r="DH211" s="132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IG211" s="9"/>
      <c r="IH211" s="9"/>
      <c r="II211" s="9"/>
      <c r="IJ211" s="9"/>
    </row>
    <row r="212" spans="3:24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2"/>
      <c r="CP212" s="132"/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2"/>
      <c r="DF212" s="132"/>
      <c r="DG212" s="132"/>
      <c r="DH212" s="132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IG212" s="9"/>
      <c r="IH212" s="9"/>
      <c r="II212" s="9"/>
      <c r="IJ212" s="9"/>
    </row>
    <row r="213" spans="3:24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132"/>
      <c r="CB213" s="132"/>
      <c r="CC213" s="132"/>
      <c r="CD213" s="132"/>
      <c r="CE213" s="132"/>
      <c r="CF213" s="132"/>
      <c r="CG213" s="132"/>
      <c r="CH213" s="132"/>
      <c r="CI213" s="132"/>
      <c r="CJ213" s="132"/>
      <c r="CK213" s="132"/>
      <c r="CL213" s="132"/>
      <c r="CM213" s="132"/>
      <c r="CN213" s="132"/>
      <c r="CO213" s="132"/>
      <c r="CP213" s="132"/>
      <c r="CQ213" s="132"/>
      <c r="CR213" s="132"/>
      <c r="CS213" s="132"/>
      <c r="CT213" s="132"/>
      <c r="CU213" s="132"/>
      <c r="CV213" s="132"/>
      <c r="CW213" s="132"/>
      <c r="CX213" s="132"/>
      <c r="CY213" s="132"/>
      <c r="CZ213" s="132"/>
      <c r="DA213" s="132"/>
      <c r="DB213" s="132"/>
      <c r="DC213" s="132"/>
      <c r="DD213" s="132"/>
      <c r="DE213" s="132"/>
      <c r="DF213" s="132"/>
      <c r="DG213" s="132"/>
      <c r="DH213" s="132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IG213" s="9"/>
      <c r="IH213" s="9"/>
      <c r="II213" s="9"/>
      <c r="IJ213" s="9"/>
    </row>
    <row r="214" spans="3:24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132"/>
      <c r="CB214" s="132"/>
      <c r="CC214" s="132"/>
      <c r="CD214" s="132"/>
      <c r="CE214" s="132"/>
      <c r="CF214" s="132"/>
      <c r="CG214" s="132"/>
      <c r="CH214" s="132"/>
      <c r="CI214" s="132"/>
      <c r="CJ214" s="132"/>
      <c r="CK214" s="132"/>
      <c r="CL214" s="132"/>
      <c r="CM214" s="132"/>
      <c r="CN214" s="132"/>
      <c r="CO214" s="132"/>
      <c r="CP214" s="132"/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2"/>
      <c r="DF214" s="132"/>
      <c r="DG214" s="132"/>
      <c r="DH214" s="132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IG214" s="9"/>
      <c r="IH214" s="9"/>
      <c r="II214" s="9"/>
      <c r="IJ214" s="9"/>
    </row>
    <row r="215" spans="3:24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132"/>
      <c r="CB215" s="132"/>
      <c r="CC215" s="132"/>
      <c r="CD215" s="132"/>
      <c r="CE215" s="132"/>
      <c r="CF215" s="132"/>
      <c r="CG215" s="132"/>
      <c r="CH215" s="132"/>
      <c r="CI215" s="132"/>
      <c r="CJ215" s="132"/>
      <c r="CK215" s="132"/>
      <c r="CL215" s="132"/>
      <c r="CM215" s="132"/>
      <c r="CN215" s="132"/>
      <c r="CO215" s="132"/>
      <c r="CP215" s="132"/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2"/>
      <c r="DF215" s="132"/>
      <c r="DG215" s="132"/>
      <c r="DH215" s="132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IG215" s="9"/>
      <c r="IH215" s="9"/>
      <c r="II215" s="9"/>
      <c r="IJ215" s="9"/>
    </row>
    <row r="216" spans="3:24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132"/>
      <c r="CB216" s="132"/>
      <c r="CC216" s="132"/>
      <c r="CD216" s="132"/>
      <c r="CE216" s="132"/>
      <c r="CF216" s="132"/>
      <c r="CG216" s="132"/>
      <c r="CH216" s="132"/>
      <c r="CI216" s="132"/>
      <c r="CJ216" s="132"/>
      <c r="CK216" s="132"/>
      <c r="CL216" s="132"/>
      <c r="CM216" s="132"/>
      <c r="CN216" s="132"/>
      <c r="CO216" s="132"/>
      <c r="CP216" s="132"/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2"/>
      <c r="DF216" s="132"/>
      <c r="DG216" s="132"/>
      <c r="DH216" s="132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IG216" s="9"/>
      <c r="IH216" s="9"/>
      <c r="II216" s="9"/>
      <c r="IJ216" s="9"/>
    </row>
    <row r="217" spans="3:24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132"/>
      <c r="CB217" s="132"/>
      <c r="CC217" s="132"/>
      <c r="CD217" s="132"/>
      <c r="CE217" s="132"/>
      <c r="CF217" s="132"/>
      <c r="CG217" s="132"/>
      <c r="CH217" s="132"/>
      <c r="CI217" s="132"/>
      <c r="CJ217" s="132"/>
      <c r="CK217" s="132"/>
      <c r="CL217" s="132"/>
      <c r="CM217" s="132"/>
      <c r="CN217" s="132"/>
      <c r="CO217" s="132"/>
      <c r="CP217" s="132"/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2"/>
      <c r="DF217" s="132"/>
      <c r="DG217" s="132"/>
      <c r="DH217" s="132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IG217" s="9"/>
      <c r="IH217" s="9"/>
      <c r="II217" s="9"/>
      <c r="IJ217" s="9"/>
    </row>
    <row r="218" spans="3:24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132"/>
      <c r="CB218" s="132"/>
      <c r="CC218" s="132"/>
      <c r="CD218" s="132"/>
      <c r="CE218" s="132"/>
      <c r="CF218" s="132"/>
      <c r="CG218" s="132"/>
      <c r="CH218" s="132"/>
      <c r="CI218" s="132"/>
      <c r="CJ218" s="132"/>
      <c r="CK218" s="132"/>
      <c r="CL218" s="132"/>
      <c r="CM218" s="132"/>
      <c r="CN218" s="132"/>
      <c r="CO218" s="132"/>
      <c r="CP218" s="132"/>
      <c r="CQ218" s="132"/>
      <c r="CR218" s="132"/>
      <c r="CS218" s="132"/>
      <c r="CT218" s="132"/>
      <c r="CU218" s="132"/>
      <c r="CV218" s="132"/>
      <c r="CW218" s="132"/>
      <c r="CX218" s="132"/>
      <c r="CY218" s="132"/>
      <c r="CZ218" s="132"/>
      <c r="DA218" s="132"/>
      <c r="DB218" s="132"/>
      <c r="DC218" s="132"/>
      <c r="DD218" s="132"/>
      <c r="DE218" s="132"/>
      <c r="DF218" s="132"/>
      <c r="DG218" s="132"/>
      <c r="DH218" s="132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IG218" s="9"/>
      <c r="IH218" s="9"/>
      <c r="II218" s="9"/>
      <c r="IJ218" s="9"/>
    </row>
    <row r="219" spans="3:24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  <c r="CO219" s="132"/>
      <c r="CP219" s="132"/>
      <c r="CQ219" s="132"/>
      <c r="CR219" s="132"/>
      <c r="CS219" s="132"/>
      <c r="CT219" s="132"/>
      <c r="CU219" s="132"/>
      <c r="CV219" s="132"/>
      <c r="CW219" s="132"/>
      <c r="CX219" s="132"/>
      <c r="CY219" s="132"/>
      <c r="CZ219" s="132"/>
      <c r="DA219" s="132"/>
      <c r="DB219" s="132"/>
      <c r="DC219" s="132"/>
      <c r="DD219" s="132"/>
      <c r="DE219" s="132"/>
      <c r="DF219" s="132"/>
      <c r="DG219" s="132"/>
      <c r="DH219" s="132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IG219" s="9"/>
      <c r="IH219" s="9"/>
      <c r="II219" s="9"/>
      <c r="IJ219" s="9"/>
    </row>
    <row r="220" spans="3:24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132"/>
      <c r="CB220" s="132"/>
      <c r="CC220" s="132"/>
      <c r="CD220" s="132"/>
      <c r="CE220" s="132"/>
      <c r="CF220" s="132"/>
      <c r="CG220" s="132"/>
      <c r="CH220" s="132"/>
      <c r="CI220" s="132"/>
      <c r="CJ220" s="132"/>
      <c r="CK220" s="132"/>
      <c r="CL220" s="132"/>
      <c r="CM220" s="132"/>
      <c r="CN220" s="132"/>
      <c r="CO220" s="132"/>
      <c r="CP220" s="132"/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2"/>
      <c r="DE220" s="132"/>
      <c r="DF220" s="132"/>
      <c r="DG220" s="132"/>
      <c r="DH220" s="132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IG220" s="9"/>
      <c r="IH220" s="9"/>
      <c r="II220" s="9"/>
      <c r="IJ220" s="9"/>
    </row>
    <row r="221" spans="3:24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132"/>
      <c r="CB221" s="132"/>
      <c r="CC221" s="132"/>
      <c r="CD221" s="132"/>
      <c r="CE221" s="132"/>
      <c r="CF221" s="132"/>
      <c r="CG221" s="132"/>
      <c r="CH221" s="132"/>
      <c r="CI221" s="132"/>
      <c r="CJ221" s="132"/>
      <c r="CK221" s="132"/>
      <c r="CL221" s="132"/>
      <c r="CM221" s="132"/>
      <c r="CN221" s="132"/>
      <c r="CO221" s="132"/>
      <c r="CP221" s="132"/>
      <c r="CQ221" s="132"/>
      <c r="CR221" s="132"/>
      <c r="CS221" s="132"/>
      <c r="CT221" s="132"/>
      <c r="CU221" s="132"/>
      <c r="CV221" s="132"/>
      <c r="CW221" s="132"/>
      <c r="CX221" s="132"/>
      <c r="CY221" s="132"/>
      <c r="CZ221" s="132"/>
      <c r="DA221" s="132"/>
      <c r="DB221" s="132"/>
      <c r="DC221" s="132"/>
      <c r="DD221" s="132"/>
      <c r="DE221" s="132"/>
      <c r="DF221" s="132"/>
      <c r="DG221" s="132"/>
      <c r="DH221" s="132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IG221" s="9"/>
      <c r="IH221" s="9"/>
      <c r="II221" s="9"/>
      <c r="IJ221" s="9"/>
    </row>
    <row r="222" spans="3:24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132"/>
      <c r="CB222" s="132"/>
      <c r="CC222" s="132"/>
      <c r="CD222" s="132"/>
      <c r="CE222" s="132"/>
      <c r="CF222" s="132"/>
      <c r="CG222" s="132"/>
      <c r="CH222" s="132"/>
      <c r="CI222" s="132"/>
      <c r="CJ222" s="132"/>
      <c r="CK222" s="132"/>
      <c r="CL222" s="132"/>
      <c r="CM222" s="132"/>
      <c r="CN222" s="132"/>
      <c r="CO222" s="132"/>
      <c r="CP222" s="132"/>
      <c r="CQ222" s="132"/>
      <c r="CR222" s="132"/>
      <c r="CS222" s="132"/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2"/>
      <c r="DE222" s="132"/>
      <c r="DF222" s="132"/>
      <c r="DG222" s="132"/>
      <c r="DH222" s="132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IG222" s="9"/>
      <c r="IH222" s="9"/>
      <c r="II222" s="9"/>
      <c r="IJ222" s="9"/>
    </row>
    <row r="223" spans="3:24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132"/>
      <c r="CB223" s="132"/>
      <c r="CC223" s="132"/>
      <c r="CD223" s="132"/>
      <c r="CE223" s="132"/>
      <c r="CF223" s="132"/>
      <c r="CG223" s="132"/>
      <c r="CH223" s="132"/>
      <c r="CI223" s="132"/>
      <c r="CJ223" s="132"/>
      <c r="CK223" s="132"/>
      <c r="CL223" s="132"/>
      <c r="CM223" s="132"/>
      <c r="CN223" s="132"/>
      <c r="CO223" s="132"/>
      <c r="CP223" s="132"/>
      <c r="CQ223" s="132"/>
      <c r="CR223" s="132"/>
      <c r="CS223" s="132"/>
      <c r="CT223" s="132"/>
      <c r="CU223" s="132"/>
      <c r="CV223" s="132"/>
      <c r="CW223" s="132"/>
      <c r="CX223" s="132"/>
      <c r="CY223" s="132"/>
      <c r="CZ223" s="132"/>
      <c r="DA223" s="132"/>
      <c r="DB223" s="132"/>
      <c r="DC223" s="132"/>
      <c r="DD223" s="132"/>
      <c r="DE223" s="132"/>
      <c r="DF223" s="132"/>
      <c r="DG223" s="132"/>
      <c r="DH223" s="132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IG223" s="9"/>
      <c r="IH223" s="9"/>
      <c r="II223" s="9"/>
      <c r="IJ223" s="9"/>
    </row>
    <row r="224" spans="3:24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132"/>
      <c r="CB224" s="132"/>
      <c r="CC224" s="132"/>
      <c r="CD224" s="132"/>
      <c r="CE224" s="132"/>
      <c r="CF224" s="132"/>
      <c r="CG224" s="132"/>
      <c r="CH224" s="132"/>
      <c r="CI224" s="132"/>
      <c r="CJ224" s="132"/>
      <c r="CK224" s="132"/>
      <c r="CL224" s="132"/>
      <c r="CM224" s="132"/>
      <c r="CN224" s="132"/>
      <c r="CO224" s="132"/>
      <c r="CP224" s="132"/>
      <c r="CQ224" s="132"/>
      <c r="CR224" s="132"/>
      <c r="CS224" s="132"/>
      <c r="CT224" s="132"/>
      <c r="CU224" s="132"/>
      <c r="CV224" s="132"/>
      <c r="CW224" s="132"/>
      <c r="CX224" s="132"/>
      <c r="CY224" s="132"/>
      <c r="CZ224" s="132"/>
      <c r="DA224" s="132"/>
      <c r="DB224" s="132"/>
      <c r="DC224" s="132"/>
      <c r="DD224" s="132"/>
      <c r="DE224" s="132"/>
      <c r="DF224" s="132"/>
      <c r="DG224" s="132"/>
      <c r="DH224" s="132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IG224" s="9"/>
      <c r="IH224" s="9"/>
      <c r="II224" s="9"/>
      <c r="IJ224" s="9"/>
    </row>
    <row r="225" spans="3:24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132"/>
      <c r="CB225" s="132"/>
      <c r="CC225" s="132"/>
      <c r="CD225" s="132"/>
      <c r="CE225" s="132"/>
      <c r="CF225" s="132"/>
      <c r="CG225" s="132"/>
      <c r="CH225" s="132"/>
      <c r="CI225" s="132"/>
      <c r="CJ225" s="132"/>
      <c r="CK225" s="132"/>
      <c r="CL225" s="132"/>
      <c r="CM225" s="132"/>
      <c r="CN225" s="132"/>
      <c r="CO225" s="132"/>
      <c r="CP225" s="132"/>
      <c r="CQ225" s="132"/>
      <c r="CR225" s="132"/>
      <c r="CS225" s="132"/>
      <c r="CT225" s="132"/>
      <c r="CU225" s="132"/>
      <c r="CV225" s="132"/>
      <c r="CW225" s="132"/>
      <c r="CX225" s="132"/>
      <c r="CY225" s="132"/>
      <c r="CZ225" s="132"/>
      <c r="DA225" s="132"/>
      <c r="DB225" s="132"/>
      <c r="DC225" s="132"/>
      <c r="DD225" s="132"/>
      <c r="DE225" s="132"/>
      <c r="DF225" s="132"/>
      <c r="DG225" s="132"/>
      <c r="DH225" s="132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IG225" s="9"/>
      <c r="IH225" s="9"/>
      <c r="II225" s="9"/>
      <c r="IJ225" s="9"/>
    </row>
    <row r="226" spans="3:24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132"/>
      <c r="CB226" s="132"/>
      <c r="CC226" s="132"/>
      <c r="CD226" s="132"/>
      <c r="CE226" s="132"/>
      <c r="CF226" s="132"/>
      <c r="CG226" s="132"/>
      <c r="CH226" s="132"/>
      <c r="CI226" s="132"/>
      <c r="CJ226" s="132"/>
      <c r="CK226" s="132"/>
      <c r="CL226" s="132"/>
      <c r="CM226" s="132"/>
      <c r="CN226" s="132"/>
      <c r="CO226" s="132"/>
      <c r="CP226" s="132"/>
      <c r="CQ226" s="132"/>
      <c r="CR226" s="132"/>
      <c r="CS226" s="132"/>
      <c r="CT226" s="132"/>
      <c r="CU226" s="132"/>
      <c r="CV226" s="132"/>
      <c r="CW226" s="132"/>
      <c r="CX226" s="132"/>
      <c r="CY226" s="132"/>
      <c r="CZ226" s="132"/>
      <c r="DA226" s="132"/>
      <c r="DB226" s="132"/>
      <c r="DC226" s="132"/>
      <c r="DD226" s="132"/>
      <c r="DE226" s="132"/>
      <c r="DF226" s="132"/>
      <c r="DG226" s="132"/>
      <c r="DH226" s="132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IG226" s="9"/>
      <c r="IH226" s="9"/>
      <c r="II226" s="9"/>
      <c r="IJ226" s="9"/>
    </row>
    <row r="227" spans="3:24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132"/>
      <c r="CB227" s="132"/>
      <c r="CC227" s="132"/>
      <c r="CD227" s="132"/>
      <c r="CE227" s="132"/>
      <c r="CF227" s="132"/>
      <c r="CG227" s="132"/>
      <c r="CH227" s="132"/>
      <c r="CI227" s="132"/>
      <c r="CJ227" s="132"/>
      <c r="CK227" s="132"/>
      <c r="CL227" s="132"/>
      <c r="CM227" s="132"/>
      <c r="CN227" s="132"/>
      <c r="CO227" s="132"/>
      <c r="CP227" s="132"/>
      <c r="CQ227" s="132"/>
      <c r="CR227" s="132"/>
      <c r="CS227" s="132"/>
      <c r="CT227" s="132"/>
      <c r="CU227" s="132"/>
      <c r="CV227" s="132"/>
      <c r="CW227" s="132"/>
      <c r="CX227" s="132"/>
      <c r="CY227" s="132"/>
      <c r="CZ227" s="132"/>
      <c r="DA227" s="132"/>
      <c r="DB227" s="132"/>
      <c r="DC227" s="132"/>
      <c r="DD227" s="132"/>
      <c r="DE227" s="132"/>
      <c r="DF227" s="132"/>
      <c r="DG227" s="132"/>
      <c r="DH227" s="132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IG227" s="9"/>
      <c r="IH227" s="9"/>
      <c r="II227" s="9"/>
      <c r="IJ227" s="9"/>
    </row>
    <row r="228" spans="3:24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132"/>
      <c r="CB228" s="132"/>
      <c r="CC228" s="132"/>
      <c r="CD228" s="132"/>
      <c r="CE228" s="132"/>
      <c r="CF228" s="132"/>
      <c r="CG228" s="132"/>
      <c r="CH228" s="132"/>
      <c r="CI228" s="132"/>
      <c r="CJ228" s="132"/>
      <c r="CK228" s="132"/>
      <c r="CL228" s="132"/>
      <c r="CM228" s="132"/>
      <c r="CN228" s="132"/>
      <c r="CO228" s="132"/>
      <c r="CP228" s="132"/>
      <c r="CQ228" s="132"/>
      <c r="CR228" s="132"/>
      <c r="CS228" s="132"/>
      <c r="CT228" s="132"/>
      <c r="CU228" s="132"/>
      <c r="CV228" s="132"/>
      <c r="CW228" s="132"/>
      <c r="CX228" s="132"/>
      <c r="CY228" s="132"/>
      <c r="CZ228" s="132"/>
      <c r="DA228" s="132"/>
      <c r="DB228" s="132"/>
      <c r="DC228" s="132"/>
      <c r="DD228" s="132"/>
      <c r="DE228" s="132"/>
      <c r="DF228" s="132"/>
      <c r="DG228" s="132"/>
      <c r="DH228" s="132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IG228" s="9"/>
      <c r="IH228" s="9"/>
      <c r="II228" s="9"/>
      <c r="IJ228" s="9"/>
    </row>
    <row r="229" spans="3:24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132"/>
      <c r="CB229" s="132"/>
      <c r="CC229" s="132"/>
      <c r="CD229" s="132"/>
      <c r="CE229" s="132"/>
      <c r="CF229" s="132"/>
      <c r="CG229" s="132"/>
      <c r="CH229" s="132"/>
      <c r="CI229" s="132"/>
      <c r="CJ229" s="132"/>
      <c r="CK229" s="132"/>
      <c r="CL229" s="132"/>
      <c r="CM229" s="132"/>
      <c r="CN229" s="132"/>
      <c r="CO229" s="132"/>
      <c r="CP229" s="132"/>
      <c r="CQ229" s="132"/>
      <c r="CR229" s="132"/>
      <c r="CS229" s="132"/>
      <c r="CT229" s="132"/>
      <c r="CU229" s="132"/>
      <c r="CV229" s="132"/>
      <c r="CW229" s="132"/>
      <c r="CX229" s="132"/>
      <c r="CY229" s="132"/>
      <c r="CZ229" s="132"/>
      <c r="DA229" s="132"/>
      <c r="DB229" s="132"/>
      <c r="DC229" s="132"/>
      <c r="DD229" s="132"/>
      <c r="DE229" s="132"/>
      <c r="DF229" s="132"/>
      <c r="DG229" s="132"/>
      <c r="DH229" s="132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IG229" s="9"/>
      <c r="IH229" s="9"/>
      <c r="II229" s="9"/>
      <c r="IJ229" s="9"/>
    </row>
    <row r="230" spans="3:24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  <c r="CO230" s="132"/>
      <c r="CP230" s="132"/>
      <c r="CQ230" s="132"/>
      <c r="CR230" s="132"/>
      <c r="CS230" s="132"/>
      <c r="CT230" s="132"/>
      <c r="CU230" s="132"/>
      <c r="CV230" s="132"/>
      <c r="CW230" s="132"/>
      <c r="CX230" s="132"/>
      <c r="CY230" s="132"/>
      <c r="CZ230" s="132"/>
      <c r="DA230" s="132"/>
      <c r="DB230" s="132"/>
      <c r="DC230" s="132"/>
      <c r="DD230" s="132"/>
      <c r="DE230" s="132"/>
      <c r="DF230" s="132"/>
      <c r="DG230" s="132"/>
      <c r="DH230" s="132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IG230" s="9"/>
      <c r="IH230" s="9"/>
      <c r="II230" s="9"/>
      <c r="IJ230" s="9"/>
    </row>
    <row r="231" spans="3:24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  <c r="CM231" s="132"/>
      <c r="CN231" s="132"/>
      <c r="CO231" s="132"/>
      <c r="CP231" s="132"/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2"/>
      <c r="DF231" s="132"/>
      <c r="DG231" s="132"/>
      <c r="DH231" s="132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IG231" s="9"/>
      <c r="IH231" s="9"/>
      <c r="II231" s="9"/>
      <c r="IJ231" s="9"/>
    </row>
    <row r="232" spans="3:24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132"/>
      <c r="CB232" s="132"/>
      <c r="CC232" s="132"/>
      <c r="CD232" s="132"/>
      <c r="CE232" s="132"/>
      <c r="CF232" s="132"/>
      <c r="CG232" s="132"/>
      <c r="CH232" s="132"/>
      <c r="CI232" s="132"/>
      <c r="CJ232" s="132"/>
      <c r="CK232" s="132"/>
      <c r="CL232" s="132"/>
      <c r="CM232" s="132"/>
      <c r="CN232" s="132"/>
      <c r="CO232" s="132"/>
      <c r="CP232" s="132"/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2"/>
      <c r="DB232" s="132"/>
      <c r="DC232" s="132"/>
      <c r="DD232" s="132"/>
      <c r="DE232" s="132"/>
      <c r="DF232" s="132"/>
      <c r="DG232" s="132"/>
      <c r="DH232" s="132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IG232" s="9"/>
      <c r="IH232" s="9"/>
      <c r="II232" s="9"/>
      <c r="IJ232" s="9"/>
    </row>
    <row r="233" spans="3:24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132"/>
      <c r="CB233" s="132"/>
      <c r="CC233" s="132"/>
      <c r="CD233" s="132"/>
      <c r="CE233" s="132"/>
      <c r="CF233" s="132"/>
      <c r="CG233" s="132"/>
      <c r="CH233" s="132"/>
      <c r="CI233" s="132"/>
      <c r="CJ233" s="132"/>
      <c r="CK233" s="132"/>
      <c r="CL233" s="132"/>
      <c r="CM233" s="132"/>
      <c r="CN233" s="132"/>
      <c r="CO233" s="132"/>
      <c r="CP233" s="132"/>
      <c r="CQ233" s="132"/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2"/>
      <c r="DB233" s="132"/>
      <c r="DC233" s="132"/>
      <c r="DD233" s="132"/>
      <c r="DE233" s="132"/>
      <c r="DF233" s="132"/>
      <c r="DG233" s="132"/>
      <c r="DH233" s="132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IG233" s="9"/>
      <c r="IH233" s="9"/>
      <c r="II233" s="9"/>
      <c r="IJ233" s="9"/>
    </row>
    <row r="234" spans="3:24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132"/>
      <c r="CB234" s="132"/>
      <c r="CC234" s="132"/>
      <c r="CD234" s="132"/>
      <c r="CE234" s="132"/>
      <c r="CF234" s="132"/>
      <c r="CG234" s="132"/>
      <c r="CH234" s="132"/>
      <c r="CI234" s="132"/>
      <c r="CJ234" s="132"/>
      <c r="CK234" s="132"/>
      <c r="CL234" s="132"/>
      <c r="CM234" s="132"/>
      <c r="CN234" s="132"/>
      <c r="CO234" s="132"/>
      <c r="CP234" s="132"/>
      <c r="CQ234" s="132"/>
      <c r="CR234" s="132"/>
      <c r="CS234" s="132"/>
      <c r="CT234" s="132"/>
      <c r="CU234" s="132"/>
      <c r="CV234" s="132"/>
      <c r="CW234" s="132"/>
      <c r="CX234" s="132"/>
      <c r="CY234" s="132"/>
      <c r="CZ234" s="132"/>
      <c r="DA234" s="132"/>
      <c r="DB234" s="132"/>
      <c r="DC234" s="132"/>
      <c r="DD234" s="132"/>
      <c r="DE234" s="132"/>
      <c r="DF234" s="132"/>
      <c r="DG234" s="132"/>
      <c r="DH234" s="132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IG234" s="9"/>
      <c r="IH234" s="9"/>
      <c r="II234" s="9"/>
      <c r="IJ234" s="9"/>
    </row>
    <row r="235" spans="3:24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132"/>
      <c r="CB235" s="132"/>
      <c r="CC235" s="132"/>
      <c r="CD235" s="132"/>
      <c r="CE235" s="132"/>
      <c r="CF235" s="132"/>
      <c r="CG235" s="132"/>
      <c r="CH235" s="132"/>
      <c r="CI235" s="132"/>
      <c r="CJ235" s="132"/>
      <c r="CK235" s="132"/>
      <c r="CL235" s="132"/>
      <c r="CM235" s="132"/>
      <c r="CN235" s="132"/>
      <c r="CO235" s="132"/>
      <c r="CP235" s="132"/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2"/>
      <c r="DE235" s="132"/>
      <c r="DF235" s="132"/>
      <c r="DG235" s="132"/>
      <c r="DH235" s="132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IG235" s="9"/>
      <c r="IH235" s="9"/>
      <c r="II235" s="9"/>
      <c r="IJ235" s="9"/>
    </row>
    <row r="236" spans="3:24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132"/>
      <c r="CB236" s="132"/>
      <c r="CC236" s="132"/>
      <c r="CD236" s="132"/>
      <c r="CE236" s="132"/>
      <c r="CF236" s="132"/>
      <c r="CG236" s="132"/>
      <c r="CH236" s="132"/>
      <c r="CI236" s="132"/>
      <c r="CJ236" s="132"/>
      <c r="CK236" s="132"/>
      <c r="CL236" s="132"/>
      <c r="CM236" s="132"/>
      <c r="CN236" s="132"/>
      <c r="CO236" s="132"/>
      <c r="CP236" s="132"/>
      <c r="CQ236" s="132"/>
      <c r="CR236" s="132"/>
      <c r="CS236" s="132"/>
      <c r="CT236" s="132"/>
      <c r="CU236" s="132"/>
      <c r="CV236" s="132"/>
      <c r="CW236" s="132"/>
      <c r="CX236" s="132"/>
      <c r="CY236" s="132"/>
      <c r="CZ236" s="132"/>
      <c r="DA236" s="132"/>
      <c r="DB236" s="132"/>
      <c r="DC236" s="132"/>
      <c r="DD236" s="132"/>
      <c r="DE236" s="132"/>
      <c r="DF236" s="132"/>
      <c r="DG236" s="132"/>
      <c r="DH236" s="132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IG236" s="9"/>
      <c r="IH236" s="9"/>
      <c r="II236" s="9"/>
      <c r="IJ236" s="9"/>
    </row>
    <row r="237" spans="3:24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132"/>
      <c r="CB237" s="132"/>
      <c r="CC237" s="132"/>
      <c r="CD237" s="132"/>
      <c r="CE237" s="132"/>
      <c r="CF237" s="132"/>
      <c r="CG237" s="132"/>
      <c r="CH237" s="132"/>
      <c r="CI237" s="132"/>
      <c r="CJ237" s="132"/>
      <c r="CK237" s="132"/>
      <c r="CL237" s="132"/>
      <c r="CM237" s="132"/>
      <c r="CN237" s="132"/>
      <c r="CO237" s="132"/>
      <c r="CP237" s="132"/>
      <c r="CQ237" s="132"/>
      <c r="CR237" s="132"/>
      <c r="CS237" s="132"/>
      <c r="CT237" s="132"/>
      <c r="CU237" s="132"/>
      <c r="CV237" s="132"/>
      <c r="CW237" s="132"/>
      <c r="CX237" s="132"/>
      <c r="CY237" s="132"/>
      <c r="CZ237" s="132"/>
      <c r="DA237" s="132"/>
      <c r="DB237" s="132"/>
      <c r="DC237" s="132"/>
      <c r="DD237" s="132"/>
      <c r="DE237" s="132"/>
      <c r="DF237" s="132"/>
      <c r="DG237" s="132"/>
      <c r="DH237" s="132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IG237" s="9"/>
      <c r="IH237" s="9"/>
      <c r="II237" s="9"/>
      <c r="IJ237" s="9"/>
    </row>
    <row r="238" spans="3:24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132"/>
      <c r="CB238" s="132"/>
      <c r="CC238" s="132"/>
      <c r="CD238" s="132"/>
      <c r="CE238" s="132"/>
      <c r="CF238" s="132"/>
      <c r="CG238" s="132"/>
      <c r="CH238" s="132"/>
      <c r="CI238" s="132"/>
      <c r="CJ238" s="132"/>
      <c r="CK238" s="132"/>
      <c r="CL238" s="132"/>
      <c r="CM238" s="132"/>
      <c r="CN238" s="132"/>
      <c r="CO238" s="132"/>
      <c r="CP238" s="132"/>
      <c r="CQ238" s="132"/>
      <c r="CR238" s="132"/>
      <c r="CS238" s="132"/>
      <c r="CT238" s="132"/>
      <c r="CU238" s="132"/>
      <c r="CV238" s="132"/>
      <c r="CW238" s="132"/>
      <c r="CX238" s="132"/>
      <c r="CY238" s="132"/>
      <c r="CZ238" s="132"/>
      <c r="DA238" s="132"/>
      <c r="DB238" s="132"/>
      <c r="DC238" s="132"/>
      <c r="DD238" s="132"/>
      <c r="DE238" s="132"/>
      <c r="DF238" s="132"/>
      <c r="DG238" s="132"/>
      <c r="DH238" s="132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IG238" s="9"/>
      <c r="IH238" s="9"/>
      <c r="II238" s="9"/>
      <c r="IJ238" s="9"/>
    </row>
    <row r="239" spans="3:24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132"/>
      <c r="CB239" s="132"/>
      <c r="CC239" s="132"/>
      <c r="CD239" s="132"/>
      <c r="CE239" s="132"/>
      <c r="CF239" s="132"/>
      <c r="CG239" s="132"/>
      <c r="CH239" s="132"/>
      <c r="CI239" s="132"/>
      <c r="CJ239" s="132"/>
      <c r="CK239" s="132"/>
      <c r="CL239" s="132"/>
      <c r="CM239" s="132"/>
      <c r="CN239" s="132"/>
      <c r="CO239" s="132"/>
      <c r="CP239" s="132"/>
      <c r="CQ239" s="132"/>
      <c r="CR239" s="132"/>
      <c r="CS239" s="132"/>
      <c r="CT239" s="132"/>
      <c r="CU239" s="132"/>
      <c r="CV239" s="132"/>
      <c r="CW239" s="132"/>
      <c r="CX239" s="132"/>
      <c r="CY239" s="132"/>
      <c r="CZ239" s="132"/>
      <c r="DA239" s="132"/>
      <c r="DB239" s="132"/>
      <c r="DC239" s="132"/>
      <c r="DD239" s="132"/>
      <c r="DE239" s="132"/>
      <c r="DF239" s="132"/>
      <c r="DG239" s="132"/>
      <c r="DH239" s="132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IG239" s="9"/>
      <c r="IH239" s="9"/>
      <c r="II239" s="9"/>
      <c r="IJ239" s="9"/>
    </row>
    <row r="240" spans="3:24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132"/>
      <c r="CB240" s="132"/>
      <c r="CC240" s="132"/>
      <c r="CD240" s="132"/>
      <c r="CE240" s="132"/>
      <c r="CF240" s="132"/>
      <c r="CG240" s="132"/>
      <c r="CH240" s="132"/>
      <c r="CI240" s="132"/>
      <c r="CJ240" s="132"/>
      <c r="CK240" s="132"/>
      <c r="CL240" s="132"/>
      <c r="CM240" s="132"/>
      <c r="CN240" s="132"/>
      <c r="CO240" s="132"/>
      <c r="CP240" s="132"/>
      <c r="CQ240" s="132"/>
      <c r="CR240" s="132"/>
      <c r="CS240" s="132"/>
      <c r="CT240" s="132"/>
      <c r="CU240" s="132"/>
      <c r="CV240" s="132"/>
      <c r="CW240" s="132"/>
      <c r="CX240" s="132"/>
      <c r="CY240" s="132"/>
      <c r="CZ240" s="132"/>
      <c r="DA240" s="132"/>
      <c r="DB240" s="132"/>
      <c r="DC240" s="132"/>
      <c r="DD240" s="132"/>
      <c r="DE240" s="132"/>
      <c r="DF240" s="132"/>
      <c r="DG240" s="132"/>
      <c r="DH240" s="132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IG240" s="9"/>
      <c r="IH240" s="9"/>
      <c r="II240" s="9"/>
      <c r="IJ240" s="9"/>
    </row>
    <row r="241" spans="3:24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132"/>
      <c r="CB241" s="132"/>
      <c r="CC241" s="132"/>
      <c r="CD241" s="132"/>
      <c r="CE241" s="132"/>
      <c r="CF241" s="132"/>
      <c r="CG241" s="132"/>
      <c r="CH241" s="132"/>
      <c r="CI241" s="132"/>
      <c r="CJ241" s="132"/>
      <c r="CK241" s="132"/>
      <c r="CL241" s="132"/>
      <c r="CM241" s="132"/>
      <c r="CN241" s="132"/>
      <c r="CO241" s="132"/>
      <c r="CP241" s="132"/>
      <c r="CQ241" s="132"/>
      <c r="CR241" s="132"/>
      <c r="CS241" s="132"/>
      <c r="CT241" s="132"/>
      <c r="CU241" s="132"/>
      <c r="CV241" s="132"/>
      <c r="CW241" s="132"/>
      <c r="CX241" s="132"/>
      <c r="CY241" s="132"/>
      <c r="CZ241" s="132"/>
      <c r="DA241" s="132"/>
      <c r="DB241" s="132"/>
      <c r="DC241" s="132"/>
      <c r="DD241" s="132"/>
      <c r="DE241" s="132"/>
      <c r="DF241" s="132"/>
      <c r="DG241" s="132"/>
      <c r="DH241" s="132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IG241" s="9"/>
      <c r="IH241" s="9"/>
      <c r="II241" s="9"/>
      <c r="IJ241" s="9"/>
    </row>
    <row r="242" spans="3:24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132"/>
      <c r="CB242" s="132"/>
      <c r="CC242" s="132"/>
      <c r="CD242" s="132"/>
      <c r="CE242" s="132"/>
      <c r="CF242" s="132"/>
      <c r="CG242" s="132"/>
      <c r="CH242" s="132"/>
      <c r="CI242" s="132"/>
      <c r="CJ242" s="132"/>
      <c r="CK242" s="132"/>
      <c r="CL242" s="132"/>
      <c r="CM242" s="132"/>
      <c r="CN242" s="132"/>
      <c r="CO242" s="132"/>
      <c r="CP242" s="132"/>
      <c r="CQ242" s="132"/>
      <c r="CR242" s="132"/>
      <c r="CS242" s="132"/>
      <c r="CT242" s="132"/>
      <c r="CU242" s="132"/>
      <c r="CV242" s="132"/>
      <c r="CW242" s="132"/>
      <c r="CX242" s="132"/>
      <c r="CY242" s="132"/>
      <c r="CZ242" s="132"/>
      <c r="DA242" s="132"/>
      <c r="DB242" s="132"/>
      <c r="DC242" s="132"/>
      <c r="DD242" s="132"/>
      <c r="DE242" s="132"/>
      <c r="DF242" s="132"/>
      <c r="DG242" s="132"/>
      <c r="DH242" s="132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IG242" s="9"/>
      <c r="IH242" s="9"/>
      <c r="II242" s="9"/>
      <c r="IJ242" s="9"/>
    </row>
    <row r="243" spans="3:24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132"/>
      <c r="CB243" s="132"/>
      <c r="CC243" s="132"/>
      <c r="CD243" s="132"/>
      <c r="CE243" s="132"/>
      <c r="CF243" s="132"/>
      <c r="CG243" s="132"/>
      <c r="CH243" s="132"/>
      <c r="CI243" s="132"/>
      <c r="CJ243" s="132"/>
      <c r="CK243" s="132"/>
      <c r="CL243" s="132"/>
      <c r="CM243" s="132"/>
      <c r="CN243" s="132"/>
      <c r="CO243" s="132"/>
      <c r="CP243" s="132"/>
      <c r="CQ243" s="132"/>
      <c r="CR243" s="132"/>
      <c r="CS243" s="132"/>
      <c r="CT243" s="132"/>
      <c r="CU243" s="132"/>
      <c r="CV243" s="132"/>
      <c r="CW243" s="132"/>
      <c r="CX243" s="132"/>
      <c r="CY243" s="132"/>
      <c r="CZ243" s="132"/>
      <c r="DA243" s="132"/>
      <c r="DB243" s="132"/>
      <c r="DC243" s="132"/>
      <c r="DD243" s="132"/>
      <c r="DE243" s="132"/>
      <c r="DF243" s="132"/>
      <c r="DG243" s="132"/>
      <c r="DH243" s="132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IG243" s="9"/>
      <c r="IH243" s="9"/>
      <c r="II243" s="9"/>
      <c r="IJ243" s="9"/>
    </row>
    <row r="244" spans="3:24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132"/>
      <c r="CB244" s="132"/>
      <c r="CC244" s="132"/>
      <c r="CD244" s="132"/>
      <c r="CE244" s="132"/>
      <c r="CF244" s="132"/>
      <c r="CG244" s="132"/>
      <c r="CH244" s="132"/>
      <c r="CI244" s="132"/>
      <c r="CJ244" s="132"/>
      <c r="CK244" s="132"/>
      <c r="CL244" s="132"/>
      <c r="CM244" s="132"/>
      <c r="CN244" s="132"/>
      <c r="CO244" s="132"/>
      <c r="CP244" s="132"/>
      <c r="CQ244" s="132"/>
      <c r="CR244" s="132"/>
      <c r="CS244" s="132"/>
      <c r="CT244" s="132"/>
      <c r="CU244" s="132"/>
      <c r="CV244" s="132"/>
      <c r="CW244" s="132"/>
      <c r="CX244" s="132"/>
      <c r="CY244" s="132"/>
      <c r="CZ244" s="132"/>
      <c r="DA244" s="132"/>
      <c r="DB244" s="132"/>
      <c r="DC244" s="132"/>
      <c r="DD244" s="132"/>
      <c r="DE244" s="132"/>
      <c r="DF244" s="132"/>
      <c r="DG244" s="132"/>
      <c r="DH244" s="132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IG244" s="9"/>
      <c r="IH244" s="9"/>
      <c r="II244" s="9"/>
      <c r="IJ244" s="9"/>
    </row>
    <row r="245" spans="3:24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132"/>
      <c r="CB245" s="132"/>
      <c r="CC245" s="132"/>
      <c r="CD245" s="132"/>
      <c r="CE245" s="132"/>
      <c r="CF245" s="132"/>
      <c r="CG245" s="132"/>
      <c r="CH245" s="132"/>
      <c r="CI245" s="132"/>
      <c r="CJ245" s="132"/>
      <c r="CK245" s="132"/>
      <c r="CL245" s="132"/>
      <c r="CM245" s="132"/>
      <c r="CN245" s="132"/>
      <c r="CO245" s="132"/>
      <c r="CP245" s="132"/>
      <c r="CQ245" s="132"/>
      <c r="CR245" s="132"/>
      <c r="CS245" s="132"/>
      <c r="CT245" s="132"/>
      <c r="CU245" s="132"/>
      <c r="CV245" s="132"/>
      <c r="CW245" s="132"/>
      <c r="CX245" s="132"/>
      <c r="CY245" s="132"/>
      <c r="CZ245" s="132"/>
      <c r="DA245" s="132"/>
      <c r="DB245" s="132"/>
      <c r="DC245" s="132"/>
      <c r="DD245" s="132"/>
      <c r="DE245" s="132"/>
      <c r="DF245" s="132"/>
      <c r="DG245" s="132"/>
      <c r="DH245" s="132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IG245" s="9"/>
      <c r="IH245" s="9"/>
      <c r="II245" s="9"/>
      <c r="IJ245" s="9"/>
    </row>
    <row r="246" spans="3:24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132"/>
      <c r="CB246" s="132"/>
      <c r="CC246" s="132"/>
      <c r="CD246" s="132"/>
      <c r="CE246" s="132"/>
      <c r="CF246" s="132"/>
      <c r="CG246" s="132"/>
      <c r="CH246" s="132"/>
      <c r="CI246" s="132"/>
      <c r="CJ246" s="132"/>
      <c r="CK246" s="132"/>
      <c r="CL246" s="132"/>
      <c r="CM246" s="132"/>
      <c r="CN246" s="132"/>
      <c r="CO246" s="132"/>
      <c r="CP246" s="132"/>
      <c r="CQ246" s="132"/>
      <c r="CR246" s="132"/>
      <c r="CS246" s="132"/>
      <c r="CT246" s="132"/>
      <c r="CU246" s="132"/>
      <c r="CV246" s="132"/>
      <c r="CW246" s="132"/>
      <c r="CX246" s="132"/>
      <c r="CY246" s="132"/>
      <c r="CZ246" s="132"/>
      <c r="DA246" s="132"/>
      <c r="DB246" s="132"/>
      <c r="DC246" s="132"/>
      <c r="DD246" s="132"/>
      <c r="DE246" s="132"/>
      <c r="DF246" s="132"/>
      <c r="DG246" s="132"/>
      <c r="DH246" s="132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IG246" s="9"/>
      <c r="IH246" s="9"/>
      <c r="II246" s="9"/>
      <c r="IJ246" s="9"/>
    </row>
    <row r="247" spans="3:24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132"/>
      <c r="CB247" s="132"/>
      <c r="CC247" s="132"/>
      <c r="CD247" s="132"/>
      <c r="CE247" s="132"/>
      <c r="CF247" s="132"/>
      <c r="CG247" s="132"/>
      <c r="CH247" s="132"/>
      <c r="CI247" s="132"/>
      <c r="CJ247" s="132"/>
      <c r="CK247" s="132"/>
      <c r="CL247" s="132"/>
      <c r="CM247" s="132"/>
      <c r="CN247" s="132"/>
      <c r="CO247" s="132"/>
      <c r="CP247" s="132"/>
      <c r="CQ247" s="132"/>
      <c r="CR247" s="132"/>
      <c r="CS247" s="132"/>
      <c r="CT247" s="132"/>
      <c r="CU247" s="132"/>
      <c r="CV247" s="132"/>
      <c r="CW247" s="132"/>
      <c r="CX247" s="132"/>
      <c r="CY247" s="132"/>
      <c r="CZ247" s="132"/>
      <c r="DA247" s="132"/>
      <c r="DB247" s="132"/>
      <c r="DC247" s="132"/>
      <c r="DD247" s="132"/>
      <c r="DE247" s="132"/>
      <c r="DF247" s="132"/>
      <c r="DG247" s="132"/>
      <c r="DH247" s="132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IG247" s="9"/>
      <c r="IH247" s="9"/>
      <c r="II247" s="9"/>
      <c r="IJ247" s="9"/>
    </row>
    <row r="248" spans="3:24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132"/>
      <c r="CB248" s="132"/>
      <c r="CC248" s="132"/>
      <c r="CD248" s="132"/>
      <c r="CE248" s="132"/>
      <c r="CF248" s="132"/>
      <c r="CG248" s="132"/>
      <c r="CH248" s="132"/>
      <c r="CI248" s="132"/>
      <c r="CJ248" s="132"/>
      <c r="CK248" s="132"/>
      <c r="CL248" s="132"/>
      <c r="CM248" s="132"/>
      <c r="CN248" s="132"/>
      <c r="CO248" s="132"/>
      <c r="CP248" s="132"/>
      <c r="CQ248" s="132"/>
      <c r="CR248" s="132"/>
      <c r="CS248" s="132"/>
      <c r="CT248" s="132"/>
      <c r="CU248" s="132"/>
      <c r="CV248" s="132"/>
      <c r="CW248" s="132"/>
      <c r="CX248" s="132"/>
      <c r="CY248" s="132"/>
      <c r="CZ248" s="132"/>
      <c r="DA248" s="132"/>
      <c r="DB248" s="132"/>
      <c r="DC248" s="132"/>
      <c r="DD248" s="132"/>
      <c r="DE248" s="132"/>
      <c r="DF248" s="132"/>
      <c r="DG248" s="132"/>
      <c r="DH248" s="132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IG248" s="9"/>
      <c r="IH248" s="9"/>
      <c r="II248" s="9"/>
      <c r="IJ248" s="9"/>
    </row>
    <row r="249" spans="3:24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132"/>
      <c r="CB249" s="132"/>
      <c r="CC249" s="132"/>
      <c r="CD249" s="132"/>
      <c r="CE249" s="132"/>
      <c r="CF249" s="132"/>
      <c r="CG249" s="132"/>
      <c r="CH249" s="132"/>
      <c r="CI249" s="132"/>
      <c r="CJ249" s="132"/>
      <c r="CK249" s="132"/>
      <c r="CL249" s="132"/>
      <c r="CM249" s="132"/>
      <c r="CN249" s="132"/>
      <c r="CO249" s="132"/>
      <c r="CP249" s="132"/>
      <c r="CQ249" s="132"/>
      <c r="CR249" s="132"/>
      <c r="CS249" s="132"/>
      <c r="CT249" s="132"/>
      <c r="CU249" s="132"/>
      <c r="CV249" s="132"/>
      <c r="CW249" s="132"/>
      <c r="CX249" s="132"/>
      <c r="CY249" s="132"/>
      <c r="CZ249" s="132"/>
      <c r="DA249" s="132"/>
      <c r="DB249" s="132"/>
      <c r="DC249" s="132"/>
      <c r="DD249" s="132"/>
      <c r="DE249" s="132"/>
      <c r="DF249" s="132"/>
      <c r="DG249" s="132"/>
      <c r="DH249" s="132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IG249" s="9"/>
      <c r="IH249" s="9"/>
      <c r="II249" s="9"/>
      <c r="IJ249" s="9"/>
    </row>
    <row r="250" spans="3:24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132"/>
      <c r="CB250" s="132"/>
      <c r="CC250" s="132"/>
      <c r="CD250" s="132"/>
      <c r="CE250" s="132"/>
      <c r="CF250" s="132"/>
      <c r="CG250" s="132"/>
      <c r="CH250" s="132"/>
      <c r="CI250" s="132"/>
      <c r="CJ250" s="132"/>
      <c r="CK250" s="132"/>
      <c r="CL250" s="132"/>
      <c r="CM250" s="132"/>
      <c r="CN250" s="132"/>
      <c r="CO250" s="132"/>
      <c r="CP250" s="132"/>
      <c r="CQ250" s="132"/>
      <c r="CR250" s="132"/>
      <c r="CS250" s="132"/>
      <c r="CT250" s="132"/>
      <c r="CU250" s="132"/>
      <c r="CV250" s="132"/>
      <c r="CW250" s="132"/>
      <c r="CX250" s="132"/>
      <c r="CY250" s="132"/>
      <c r="CZ250" s="132"/>
      <c r="DA250" s="132"/>
      <c r="DB250" s="132"/>
      <c r="DC250" s="132"/>
      <c r="DD250" s="132"/>
      <c r="DE250" s="132"/>
      <c r="DF250" s="132"/>
      <c r="DG250" s="132"/>
      <c r="DH250" s="132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IG250" s="9"/>
      <c r="IH250" s="9"/>
      <c r="II250" s="9"/>
      <c r="IJ250" s="9"/>
    </row>
    <row r="251" spans="3:24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132"/>
      <c r="CB251" s="132"/>
      <c r="CC251" s="132"/>
      <c r="CD251" s="132"/>
      <c r="CE251" s="132"/>
      <c r="CF251" s="132"/>
      <c r="CG251" s="132"/>
      <c r="CH251" s="132"/>
      <c r="CI251" s="132"/>
      <c r="CJ251" s="132"/>
      <c r="CK251" s="132"/>
      <c r="CL251" s="132"/>
      <c r="CM251" s="132"/>
      <c r="CN251" s="132"/>
      <c r="CO251" s="132"/>
      <c r="CP251" s="132"/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2"/>
      <c r="DF251" s="132"/>
      <c r="DG251" s="132"/>
      <c r="DH251" s="132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IG251" s="9"/>
      <c r="IH251" s="9"/>
      <c r="II251" s="9"/>
      <c r="IJ251" s="9"/>
    </row>
    <row r="252" spans="3:24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132"/>
      <c r="CB252" s="132"/>
      <c r="CC252" s="132"/>
      <c r="CD252" s="132"/>
      <c r="CE252" s="132"/>
      <c r="CF252" s="132"/>
      <c r="CG252" s="132"/>
      <c r="CH252" s="132"/>
      <c r="CI252" s="132"/>
      <c r="CJ252" s="132"/>
      <c r="CK252" s="132"/>
      <c r="CL252" s="132"/>
      <c r="CM252" s="132"/>
      <c r="CN252" s="132"/>
      <c r="CO252" s="132"/>
      <c r="CP252" s="132"/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2"/>
      <c r="DE252" s="132"/>
      <c r="DF252" s="132"/>
      <c r="DG252" s="132"/>
      <c r="DH252" s="132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IG252" s="9"/>
      <c r="IH252" s="9"/>
      <c r="II252" s="9"/>
      <c r="IJ252" s="9"/>
    </row>
    <row r="253" spans="3:24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132"/>
      <c r="CB253" s="132"/>
      <c r="CC253" s="132"/>
      <c r="CD253" s="132"/>
      <c r="CE253" s="132"/>
      <c r="CF253" s="132"/>
      <c r="CG253" s="132"/>
      <c r="CH253" s="132"/>
      <c r="CI253" s="132"/>
      <c r="CJ253" s="132"/>
      <c r="CK253" s="132"/>
      <c r="CL253" s="132"/>
      <c r="CM253" s="132"/>
      <c r="CN253" s="132"/>
      <c r="CO253" s="132"/>
      <c r="CP253" s="132"/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2"/>
      <c r="DE253" s="132"/>
      <c r="DF253" s="132"/>
      <c r="DG253" s="132"/>
      <c r="DH253" s="132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IG253" s="9"/>
      <c r="IH253" s="9"/>
      <c r="II253" s="9"/>
      <c r="IJ253" s="9"/>
    </row>
    <row r="254" spans="3:24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132"/>
      <c r="CB254" s="132"/>
      <c r="CC254" s="132"/>
      <c r="CD254" s="132"/>
      <c r="CE254" s="132"/>
      <c r="CF254" s="132"/>
      <c r="CG254" s="132"/>
      <c r="CH254" s="132"/>
      <c r="CI254" s="132"/>
      <c r="CJ254" s="132"/>
      <c r="CK254" s="132"/>
      <c r="CL254" s="132"/>
      <c r="CM254" s="132"/>
      <c r="CN254" s="132"/>
      <c r="CO254" s="132"/>
      <c r="CP254" s="132"/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2"/>
      <c r="DF254" s="132"/>
      <c r="DG254" s="132"/>
      <c r="DH254" s="132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IG254" s="9"/>
      <c r="IH254" s="9"/>
      <c r="II254" s="9"/>
      <c r="IJ254" s="9"/>
    </row>
    <row r="255" spans="3:24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132"/>
      <c r="CB255" s="132"/>
      <c r="CC255" s="132"/>
      <c r="CD255" s="132"/>
      <c r="CE255" s="132"/>
      <c r="CF255" s="132"/>
      <c r="CG255" s="132"/>
      <c r="CH255" s="132"/>
      <c r="CI255" s="132"/>
      <c r="CJ255" s="132"/>
      <c r="CK255" s="132"/>
      <c r="CL255" s="132"/>
      <c r="CM255" s="132"/>
      <c r="CN255" s="132"/>
      <c r="CO255" s="132"/>
      <c r="CP255" s="132"/>
      <c r="CQ255" s="132"/>
      <c r="CR255" s="132"/>
      <c r="CS255" s="132"/>
      <c r="CT255" s="132"/>
      <c r="CU255" s="132"/>
      <c r="CV255" s="132"/>
      <c r="CW255" s="132"/>
      <c r="CX255" s="132"/>
      <c r="CY255" s="132"/>
      <c r="CZ255" s="132"/>
      <c r="DA255" s="132"/>
      <c r="DB255" s="132"/>
      <c r="DC255" s="132"/>
      <c r="DD255" s="132"/>
      <c r="DE255" s="132"/>
      <c r="DF255" s="132"/>
      <c r="DG255" s="132"/>
      <c r="DH255" s="132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IG255" s="9"/>
      <c r="IH255" s="9"/>
      <c r="II255" s="9"/>
      <c r="IJ255" s="9"/>
    </row>
    <row r="256" spans="3:24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132"/>
      <c r="CB256" s="132"/>
      <c r="CC256" s="132"/>
      <c r="CD256" s="132"/>
      <c r="CE256" s="132"/>
      <c r="CF256" s="132"/>
      <c r="CG256" s="132"/>
      <c r="CH256" s="132"/>
      <c r="CI256" s="132"/>
      <c r="CJ256" s="132"/>
      <c r="CK256" s="132"/>
      <c r="CL256" s="132"/>
      <c r="CM256" s="132"/>
      <c r="CN256" s="132"/>
      <c r="CO256" s="132"/>
      <c r="CP256" s="132"/>
      <c r="CQ256" s="132"/>
      <c r="CR256" s="132"/>
      <c r="CS256" s="132"/>
      <c r="CT256" s="132"/>
      <c r="CU256" s="132"/>
      <c r="CV256" s="132"/>
      <c r="CW256" s="132"/>
      <c r="CX256" s="132"/>
      <c r="CY256" s="132"/>
      <c r="CZ256" s="132"/>
      <c r="DA256" s="132"/>
      <c r="DB256" s="132"/>
      <c r="DC256" s="132"/>
      <c r="DD256" s="132"/>
      <c r="DE256" s="132"/>
      <c r="DF256" s="132"/>
      <c r="DG256" s="132"/>
      <c r="DH256" s="132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IG256" s="9"/>
      <c r="IH256" s="9"/>
      <c r="II256" s="9"/>
      <c r="IJ256" s="9"/>
    </row>
    <row r="257" spans="3:24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132"/>
      <c r="CB257" s="132"/>
      <c r="CC257" s="132"/>
      <c r="CD257" s="132"/>
      <c r="CE257" s="132"/>
      <c r="CF257" s="132"/>
      <c r="CG257" s="132"/>
      <c r="CH257" s="132"/>
      <c r="CI257" s="132"/>
      <c r="CJ257" s="132"/>
      <c r="CK257" s="132"/>
      <c r="CL257" s="132"/>
      <c r="CM257" s="132"/>
      <c r="CN257" s="132"/>
      <c r="CO257" s="132"/>
      <c r="CP257" s="132"/>
      <c r="CQ257" s="132"/>
      <c r="CR257" s="132"/>
      <c r="CS257" s="132"/>
      <c r="CT257" s="132"/>
      <c r="CU257" s="132"/>
      <c r="CV257" s="132"/>
      <c r="CW257" s="132"/>
      <c r="CX257" s="132"/>
      <c r="CY257" s="132"/>
      <c r="CZ257" s="132"/>
      <c r="DA257" s="132"/>
      <c r="DB257" s="132"/>
      <c r="DC257" s="132"/>
      <c r="DD257" s="132"/>
      <c r="DE257" s="132"/>
      <c r="DF257" s="132"/>
      <c r="DG257" s="132"/>
      <c r="DH257" s="132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IG257" s="9"/>
      <c r="IH257" s="9"/>
      <c r="II257" s="9"/>
      <c r="IJ257" s="9"/>
    </row>
    <row r="258" spans="3:24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132"/>
      <c r="CB258" s="132"/>
      <c r="CC258" s="132"/>
      <c r="CD258" s="132"/>
      <c r="CE258" s="132"/>
      <c r="CF258" s="132"/>
      <c r="CG258" s="132"/>
      <c r="CH258" s="132"/>
      <c r="CI258" s="132"/>
      <c r="CJ258" s="132"/>
      <c r="CK258" s="132"/>
      <c r="CL258" s="132"/>
      <c r="CM258" s="132"/>
      <c r="CN258" s="132"/>
      <c r="CO258" s="132"/>
      <c r="CP258" s="132"/>
      <c r="CQ258" s="132"/>
      <c r="CR258" s="132"/>
      <c r="CS258" s="132"/>
      <c r="CT258" s="132"/>
      <c r="CU258" s="132"/>
      <c r="CV258" s="132"/>
      <c r="CW258" s="132"/>
      <c r="CX258" s="132"/>
      <c r="CY258" s="132"/>
      <c r="CZ258" s="132"/>
      <c r="DA258" s="132"/>
      <c r="DB258" s="132"/>
      <c r="DC258" s="132"/>
      <c r="DD258" s="132"/>
      <c r="DE258" s="132"/>
      <c r="DF258" s="132"/>
      <c r="DG258" s="132"/>
      <c r="DH258" s="132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IG258" s="9"/>
      <c r="IH258" s="9"/>
      <c r="II258" s="9"/>
      <c r="IJ258" s="9"/>
    </row>
    <row r="259" spans="3:24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132"/>
      <c r="CB259" s="132"/>
      <c r="CC259" s="132"/>
      <c r="CD259" s="132"/>
      <c r="CE259" s="132"/>
      <c r="CF259" s="132"/>
      <c r="CG259" s="132"/>
      <c r="CH259" s="132"/>
      <c r="CI259" s="132"/>
      <c r="CJ259" s="132"/>
      <c r="CK259" s="132"/>
      <c r="CL259" s="132"/>
      <c r="CM259" s="132"/>
      <c r="CN259" s="132"/>
      <c r="CO259" s="132"/>
      <c r="CP259" s="132"/>
      <c r="CQ259" s="132"/>
      <c r="CR259" s="132"/>
      <c r="CS259" s="132"/>
      <c r="CT259" s="132"/>
      <c r="CU259" s="132"/>
      <c r="CV259" s="132"/>
      <c r="CW259" s="132"/>
      <c r="CX259" s="132"/>
      <c r="CY259" s="132"/>
      <c r="CZ259" s="132"/>
      <c r="DA259" s="132"/>
      <c r="DB259" s="132"/>
      <c r="DC259" s="132"/>
      <c r="DD259" s="132"/>
      <c r="DE259" s="132"/>
      <c r="DF259" s="132"/>
      <c r="DG259" s="132"/>
      <c r="DH259" s="132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IG259" s="9"/>
      <c r="IH259" s="9"/>
      <c r="II259" s="9"/>
      <c r="IJ259" s="9"/>
    </row>
    <row r="260" spans="3:24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132"/>
      <c r="CB260" s="132"/>
      <c r="CC260" s="132"/>
      <c r="CD260" s="132"/>
      <c r="CE260" s="132"/>
      <c r="CF260" s="132"/>
      <c r="CG260" s="132"/>
      <c r="CH260" s="132"/>
      <c r="CI260" s="132"/>
      <c r="CJ260" s="132"/>
      <c r="CK260" s="132"/>
      <c r="CL260" s="132"/>
      <c r="CM260" s="132"/>
      <c r="CN260" s="132"/>
      <c r="CO260" s="132"/>
      <c r="CP260" s="132"/>
      <c r="CQ260" s="132"/>
      <c r="CR260" s="132"/>
      <c r="CS260" s="132"/>
      <c r="CT260" s="132"/>
      <c r="CU260" s="132"/>
      <c r="CV260" s="132"/>
      <c r="CW260" s="132"/>
      <c r="CX260" s="132"/>
      <c r="CY260" s="132"/>
      <c r="CZ260" s="132"/>
      <c r="DA260" s="132"/>
      <c r="DB260" s="132"/>
      <c r="DC260" s="132"/>
      <c r="DD260" s="132"/>
      <c r="DE260" s="132"/>
      <c r="DF260" s="132"/>
      <c r="DG260" s="132"/>
      <c r="DH260" s="132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IG260" s="9"/>
      <c r="IH260" s="9"/>
      <c r="II260" s="9"/>
      <c r="IJ260" s="9"/>
    </row>
    <row r="261" spans="3:24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132"/>
      <c r="CB261" s="132"/>
      <c r="CC261" s="132"/>
      <c r="CD261" s="132"/>
      <c r="CE261" s="132"/>
      <c r="CF261" s="132"/>
      <c r="CG261" s="132"/>
      <c r="CH261" s="132"/>
      <c r="CI261" s="132"/>
      <c r="CJ261" s="132"/>
      <c r="CK261" s="132"/>
      <c r="CL261" s="132"/>
      <c r="CM261" s="132"/>
      <c r="CN261" s="132"/>
      <c r="CO261" s="132"/>
      <c r="CP261" s="132"/>
      <c r="CQ261" s="132"/>
      <c r="CR261" s="132"/>
      <c r="CS261" s="132"/>
      <c r="CT261" s="132"/>
      <c r="CU261" s="132"/>
      <c r="CV261" s="132"/>
      <c r="CW261" s="132"/>
      <c r="CX261" s="132"/>
      <c r="CY261" s="132"/>
      <c r="CZ261" s="132"/>
      <c r="DA261" s="132"/>
      <c r="DB261" s="132"/>
      <c r="DC261" s="132"/>
      <c r="DD261" s="132"/>
      <c r="DE261" s="132"/>
      <c r="DF261" s="132"/>
      <c r="DG261" s="132"/>
      <c r="DH261" s="132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IG261" s="9"/>
      <c r="IH261" s="9"/>
      <c r="II261" s="9"/>
      <c r="IJ261" s="9"/>
    </row>
    <row r="262" spans="3:24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132"/>
      <c r="CB262" s="132"/>
      <c r="CC262" s="132"/>
      <c r="CD262" s="132"/>
      <c r="CE262" s="132"/>
      <c r="CF262" s="132"/>
      <c r="CG262" s="132"/>
      <c r="CH262" s="132"/>
      <c r="CI262" s="132"/>
      <c r="CJ262" s="132"/>
      <c r="CK262" s="132"/>
      <c r="CL262" s="132"/>
      <c r="CM262" s="132"/>
      <c r="CN262" s="132"/>
      <c r="CO262" s="132"/>
      <c r="CP262" s="132"/>
      <c r="CQ262" s="132"/>
      <c r="CR262" s="132"/>
      <c r="CS262" s="132"/>
      <c r="CT262" s="132"/>
      <c r="CU262" s="132"/>
      <c r="CV262" s="132"/>
      <c r="CW262" s="132"/>
      <c r="CX262" s="132"/>
      <c r="CY262" s="132"/>
      <c r="CZ262" s="132"/>
      <c r="DA262" s="132"/>
      <c r="DB262" s="132"/>
      <c r="DC262" s="132"/>
      <c r="DD262" s="132"/>
      <c r="DE262" s="132"/>
      <c r="DF262" s="132"/>
      <c r="DG262" s="132"/>
      <c r="DH262" s="132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IG262" s="9"/>
      <c r="IH262" s="9"/>
      <c r="II262" s="9"/>
      <c r="IJ262" s="9"/>
    </row>
    <row r="263" spans="3:24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132"/>
      <c r="CB263" s="132"/>
      <c r="CC263" s="132"/>
      <c r="CD263" s="132"/>
      <c r="CE263" s="132"/>
      <c r="CF263" s="132"/>
      <c r="CG263" s="132"/>
      <c r="CH263" s="132"/>
      <c r="CI263" s="132"/>
      <c r="CJ263" s="132"/>
      <c r="CK263" s="132"/>
      <c r="CL263" s="132"/>
      <c r="CM263" s="132"/>
      <c r="CN263" s="132"/>
      <c r="CO263" s="132"/>
      <c r="CP263" s="132"/>
      <c r="CQ263" s="132"/>
      <c r="CR263" s="132"/>
      <c r="CS263" s="132"/>
      <c r="CT263" s="132"/>
      <c r="CU263" s="132"/>
      <c r="CV263" s="132"/>
      <c r="CW263" s="132"/>
      <c r="CX263" s="132"/>
      <c r="CY263" s="132"/>
      <c r="CZ263" s="132"/>
      <c r="DA263" s="132"/>
      <c r="DB263" s="132"/>
      <c r="DC263" s="132"/>
      <c r="DD263" s="132"/>
      <c r="DE263" s="132"/>
      <c r="DF263" s="132"/>
      <c r="DG263" s="132"/>
      <c r="DH263" s="132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IG263" s="9"/>
      <c r="IH263" s="9"/>
      <c r="II263" s="9"/>
      <c r="IJ263" s="9"/>
    </row>
    <row r="264" spans="3:24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132"/>
      <c r="CB264" s="132"/>
      <c r="CC264" s="132"/>
      <c r="CD264" s="132"/>
      <c r="CE264" s="132"/>
      <c r="CF264" s="132"/>
      <c r="CG264" s="132"/>
      <c r="CH264" s="132"/>
      <c r="CI264" s="132"/>
      <c r="CJ264" s="132"/>
      <c r="CK264" s="132"/>
      <c r="CL264" s="132"/>
      <c r="CM264" s="132"/>
      <c r="CN264" s="132"/>
      <c r="CO264" s="132"/>
      <c r="CP264" s="132"/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2"/>
      <c r="DE264" s="132"/>
      <c r="DF264" s="132"/>
      <c r="DG264" s="132"/>
      <c r="DH264" s="132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IG264" s="9"/>
      <c r="IH264" s="9"/>
      <c r="II264" s="9"/>
      <c r="IJ264" s="9"/>
    </row>
    <row r="265" spans="3:24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132"/>
      <c r="CB265" s="132"/>
      <c r="CC265" s="132"/>
      <c r="CD265" s="132"/>
      <c r="CE265" s="132"/>
      <c r="CF265" s="132"/>
      <c r="CG265" s="132"/>
      <c r="CH265" s="132"/>
      <c r="CI265" s="132"/>
      <c r="CJ265" s="132"/>
      <c r="CK265" s="132"/>
      <c r="CL265" s="132"/>
      <c r="CM265" s="132"/>
      <c r="CN265" s="132"/>
      <c r="CO265" s="132"/>
      <c r="CP265" s="132"/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2"/>
      <c r="DE265" s="132"/>
      <c r="DF265" s="132"/>
      <c r="DG265" s="132"/>
      <c r="DH265" s="132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IG265" s="9"/>
      <c r="IH265" s="9"/>
      <c r="II265" s="9"/>
      <c r="IJ265" s="9"/>
    </row>
    <row r="266" spans="3:24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132"/>
      <c r="CB266" s="132"/>
      <c r="CC266" s="132"/>
      <c r="CD266" s="132"/>
      <c r="CE266" s="132"/>
      <c r="CF266" s="132"/>
      <c r="CG266" s="132"/>
      <c r="CH266" s="132"/>
      <c r="CI266" s="132"/>
      <c r="CJ266" s="132"/>
      <c r="CK266" s="132"/>
      <c r="CL266" s="132"/>
      <c r="CM266" s="132"/>
      <c r="CN266" s="132"/>
      <c r="CO266" s="132"/>
      <c r="CP266" s="132"/>
      <c r="CQ266" s="132"/>
      <c r="CR266" s="132"/>
      <c r="CS266" s="132"/>
      <c r="CT266" s="132"/>
      <c r="CU266" s="132"/>
      <c r="CV266" s="132"/>
      <c r="CW266" s="132"/>
      <c r="CX266" s="132"/>
      <c r="CY266" s="132"/>
      <c r="CZ266" s="132"/>
      <c r="DA266" s="132"/>
      <c r="DB266" s="132"/>
      <c r="DC266" s="132"/>
      <c r="DD266" s="132"/>
      <c r="DE266" s="132"/>
      <c r="DF266" s="132"/>
      <c r="DG266" s="132"/>
      <c r="DH266" s="132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IG266" s="9"/>
      <c r="IH266" s="9"/>
      <c r="II266" s="9"/>
      <c r="IJ266" s="9"/>
    </row>
    <row r="267" spans="3:24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132"/>
      <c r="CB267" s="132"/>
      <c r="CC267" s="132"/>
      <c r="CD267" s="132"/>
      <c r="CE267" s="132"/>
      <c r="CF267" s="132"/>
      <c r="CG267" s="132"/>
      <c r="CH267" s="132"/>
      <c r="CI267" s="132"/>
      <c r="CJ267" s="132"/>
      <c r="CK267" s="132"/>
      <c r="CL267" s="132"/>
      <c r="CM267" s="132"/>
      <c r="CN267" s="132"/>
      <c r="CO267" s="132"/>
      <c r="CP267" s="132"/>
      <c r="CQ267" s="132"/>
      <c r="CR267" s="132"/>
      <c r="CS267" s="132"/>
      <c r="CT267" s="132"/>
      <c r="CU267" s="132"/>
      <c r="CV267" s="132"/>
      <c r="CW267" s="132"/>
      <c r="CX267" s="132"/>
      <c r="CY267" s="132"/>
      <c r="CZ267" s="132"/>
      <c r="DA267" s="132"/>
      <c r="DB267" s="132"/>
      <c r="DC267" s="132"/>
      <c r="DD267" s="132"/>
      <c r="DE267" s="132"/>
      <c r="DF267" s="132"/>
      <c r="DG267" s="132"/>
      <c r="DH267" s="132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IG267" s="9"/>
      <c r="IH267" s="9"/>
      <c r="II267" s="9"/>
      <c r="IJ267" s="9"/>
    </row>
    <row r="268" spans="3:24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132"/>
      <c r="CB268" s="132"/>
      <c r="CC268" s="132"/>
      <c r="CD268" s="132"/>
      <c r="CE268" s="132"/>
      <c r="CF268" s="132"/>
      <c r="CG268" s="132"/>
      <c r="CH268" s="132"/>
      <c r="CI268" s="132"/>
      <c r="CJ268" s="132"/>
      <c r="CK268" s="132"/>
      <c r="CL268" s="132"/>
      <c r="CM268" s="132"/>
      <c r="CN268" s="132"/>
      <c r="CO268" s="132"/>
      <c r="CP268" s="132"/>
      <c r="CQ268" s="132"/>
      <c r="CR268" s="132"/>
      <c r="CS268" s="132"/>
      <c r="CT268" s="132"/>
      <c r="CU268" s="132"/>
      <c r="CV268" s="132"/>
      <c r="CW268" s="132"/>
      <c r="CX268" s="132"/>
      <c r="CY268" s="132"/>
      <c r="CZ268" s="132"/>
      <c r="DA268" s="132"/>
      <c r="DB268" s="132"/>
      <c r="DC268" s="132"/>
      <c r="DD268" s="132"/>
      <c r="DE268" s="132"/>
      <c r="DF268" s="132"/>
      <c r="DG268" s="132"/>
      <c r="DH268" s="132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IG268" s="9"/>
      <c r="IH268" s="9"/>
      <c r="II268" s="9"/>
      <c r="IJ268" s="9"/>
    </row>
    <row r="269" spans="3:24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132"/>
      <c r="CB269" s="132"/>
      <c r="CC269" s="132"/>
      <c r="CD269" s="132"/>
      <c r="CE269" s="132"/>
      <c r="CF269" s="132"/>
      <c r="CG269" s="132"/>
      <c r="CH269" s="132"/>
      <c r="CI269" s="132"/>
      <c r="CJ269" s="132"/>
      <c r="CK269" s="132"/>
      <c r="CL269" s="132"/>
      <c r="CM269" s="132"/>
      <c r="CN269" s="132"/>
      <c r="CO269" s="132"/>
      <c r="CP269" s="132"/>
      <c r="CQ269" s="132"/>
      <c r="CR269" s="132"/>
      <c r="CS269" s="132"/>
      <c r="CT269" s="132"/>
      <c r="CU269" s="132"/>
      <c r="CV269" s="132"/>
      <c r="CW269" s="132"/>
      <c r="CX269" s="132"/>
      <c r="CY269" s="132"/>
      <c r="CZ269" s="132"/>
      <c r="DA269" s="132"/>
      <c r="DB269" s="132"/>
      <c r="DC269" s="132"/>
      <c r="DD269" s="132"/>
      <c r="DE269" s="132"/>
      <c r="DF269" s="132"/>
      <c r="DG269" s="132"/>
      <c r="DH269" s="132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IG269" s="9"/>
      <c r="IH269" s="9"/>
      <c r="II269" s="9"/>
      <c r="IJ269" s="9"/>
    </row>
    <row r="270" spans="3:24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132"/>
      <c r="CB270" s="132"/>
      <c r="CC270" s="132"/>
      <c r="CD270" s="132"/>
      <c r="CE270" s="132"/>
      <c r="CF270" s="132"/>
      <c r="CG270" s="132"/>
      <c r="CH270" s="132"/>
      <c r="CI270" s="132"/>
      <c r="CJ270" s="132"/>
      <c r="CK270" s="132"/>
      <c r="CL270" s="132"/>
      <c r="CM270" s="132"/>
      <c r="CN270" s="132"/>
      <c r="CO270" s="132"/>
      <c r="CP270" s="132"/>
      <c r="CQ270" s="132"/>
      <c r="CR270" s="132"/>
      <c r="CS270" s="132"/>
      <c r="CT270" s="132"/>
      <c r="CU270" s="132"/>
      <c r="CV270" s="132"/>
      <c r="CW270" s="132"/>
      <c r="CX270" s="132"/>
      <c r="CY270" s="132"/>
      <c r="CZ270" s="132"/>
      <c r="DA270" s="132"/>
      <c r="DB270" s="132"/>
      <c r="DC270" s="132"/>
      <c r="DD270" s="132"/>
      <c r="DE270" s="132"/>
      <c r="DF270" s="132"/>
      <c r="DG270" s="132"/>
      <c r="DH270" s="132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IG270" s="9"/>
      <c r="IH270" s="9"/>
      <c r="II270" s="9"/>
      <c r="IJ270" s="9"/>
    </row>
    <row r="271" spans="3:24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132"/>
      <c r="CB271" s="132"/>
      <c r="CC271" s="132"/>
      <c r="CD271" s="132"/>
      <c r="CE271" s="132"/>
      <c r="CF271" s="132"/>
      <c r="CG271" s="132"/>
      <c r="CH271" s="132"/>
      <c r="CI271" s="132"/>
      <c r="CJ271" s="132"/>
      <c r="CK271" s="132"/>
      <c r="CL271" s="132"/>
      <c r="CM271" s="132"/>
      <c r="CN271" s="132"/>
      <c r="CO271" s="132"/>
      <c r="CP271" s="132"/>
      <c r="CQ271" s="132"/>
      <c r="CR271" s="132"/>
      <c r="CS271" s="132"/>
      <c r="CT271" s="132"/>
      <c r="CU271" s="132"/>
      <c r="CV271" s="132"/>
      <c r="CW271" s="132"/>
      <c r="CX271" s="132"/>
      <c r="CY271" s="132"/>
      <c r="CZ271" s="132"/>
      <c r="DA271" s="132"/>
      <c r="DB271" s="132"/>
      <c r="DC271" s="132"/>
      <c r="DD271" s="132"/>
      <c r="DE271" s="132"/>
      <c r="DF271" s="132"/>
      <c r="DG271" s="132"/>
      <c r="DH271" s="132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IG271" s="9"/>
      <c r="IH271" s="9"/>
      <c r="II271" s="9"/>
      <c r="IJ271" s="9"/>
    </row>
    <row r="272" spans="3:24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132"/>
      <c r="CB272" s="132"/>
      <c r="CC272" s="132"/>
      <c r="CD272" s="132"/>
      <c r="CE272" s="132"/>
      <c r="CF272" s="132"/>
      <c r="CG272" s="132"/>
      <c r="CH272" s="132"/>
      <c r="CI272" s="132"/>
      <c r="CJ272" s="132"/>
      <c r="CK272" s="132"/>
      <c r="CL272" s="132"/>
      <c r="CM272" s="132"/>
      <c r="CN272" s="132"/>
      <c r="CO272" s="132"/>
      <c r="CP272" s="132"/>
      <c r="CQ272" s="132"/>
      <c r="CR272" s="132"/>
      <c r="CS272" s="132"/>
      <c r="CT272" s="132"/>
      <c r="CU272" s="132"/>
      <c r="CV272" s="132"/>
      <c r="CW272" s="132"/>
      <c r="CX272" s="132"/>
      <c r="CY272" s="132"/>
      <c r="CZ272" s="132"/>
      <c r="DA272" s="132"/>
      <c r="DB272" s="132"/>
      <c r="DC272" s="132"/>
      <c r="DD272" s="132"/>
      <c r="DE272" s="132"/>
      <c r="DF272" s="132"/>
      <c r="DG272" s="132"/>
      <c r="DH272" s="132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IG272" s="9"/>
      <c r="IH272" s="9"/>
      <c r="II272" s="9"/>
      <c r="IJ272" s="9"/>
    </row>
    <row r="273" spans="3:24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132"/>
      <c r="CB273" s="132"/>
      <c r="CC273" s="132"/>
      <c r="CD273" s="132"/>
      <c r="CE273" s="132"/>
      <c r="CF273" s="132"/>
      <c r="CG273" s="132"/>
      <c r="CH273" s="132"/>
      <c r="CI273" s="132"/>
      <c r="CJ273" s="132"/>
      <c r="CK273" s="132"/>
      <c r="CL273" s="132"/>
      <c r="CM273" s="132"/>
      <c r="CN273" s="132"/>
      <c r="CO273" s="132"/>
      <c r="CP273" s="132"/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2"/>
      <c r="DE273" s="132"/>
      <c r="DF273" s="132"/>
      <c r="DG273" s="132"/>
      <c r="DH273" s="132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IG273" s="9"/>
      <c r="IH273" s="9"/>
      <c r="II273" s="9"/>
      <c r="IJ273" s="9"/>
    </row>
    <row r="274" spans="3:244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132"/>
      <c r="CB274" s="132"/>
      <c r="CC274" s="132"/>
      <c r="CD274" s="132"/>
      <c r="CE274" s="132"/>
      <c r="CF274" s="132"/>
      <c r="CG274" s="132"/>
      <c r="CH274" s="132"/>
      <c r="CI274" s="132"/>
      <c r="CJ274" s="132"/>
      <c r="CK274" s="132"/>
      <c r="CL274" s="132"/>
      <c r="CM274" s="132"/>
      <c r="CN274" s="132"/>
      <c r="CO274" s="132"/>
      <c r="CP274" s="132"/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2"/>
      <c r="DE274" s="132"/>
      <c r="DF274" s="132"/>
      <c r="DG274" s="132"/>
      <c r="DH274" s="132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IG274" s="9"/>
      <c r="IH274" s="9"/>
      <c r="II274" s="9"/>
      <c r="IJ274" s="9"/>
    </row>
    <row r="275" spans="3:244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132"/>
      <c r="CB275" s="132"/>
      <c r="CC275" s="132"/>
      <c r="CD275" s="132"/>
      <c r="CE275" s="132"/>
      <c r="CF275" s="132"/>
      <c r="CG275" s="132"/>
      <c r="CH275" s="132"/>
      <c r="CI275" s="132"/>
      <c r="CJ275" s="132"/>
      <c r="CK275" s="132"/>
      <c r="CL275" s="132"/>
      <c r="CM275" s="132"/>
      <c r="CN275" s="132"/>
      <c r="CO275" s="132"/>
      <c r="CP275" s="132"/>
      <c r="CQ275" s="132"/>
      <c r="CR275" s="132"/>
      <c r="CS275" s="132"/>
      <c r="CT275" s="132"/>
      <c r="CU275" s="132"/>
      <c r="CV275" s="132"/>
      <c r="CW275" s="132"/>
      <c r="CX275" s="132"/>
      <c r="CY275" s="132"/>
      <c r="CZ275" s="132"/>
      <c r="DA275" s="132"/>
      <c r="DB275" s="132"/>
      <c r="DC275" s="132"/>
      <c r="DD275" s="132"/>
      <c r="DE275" s="132"/>
      <c r="DF275" s="132"/>
      <c r="DG275" s="132"/>
      <c r="DH275" s="132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IG275" s="9"/>
      <c r="IH275" s="9"/>
      <c r="II275" s="9"/>
      <c r="IJ275" s="9"/>
    </row>
    <row r="276" spans="3:244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132"/>
      <c r="CB276" s="132"/>
      <c r="CC276" s="132"/>
      <c r="CD276" s="132"/>
      <c r="CE276" s="132"/>
      <c r="CF276" s="132"/>
      <c r="CG276" s="132"/>
      <c r="CH276" s="132"/>
      <c r="CI276" s="132"/>
      <c r="CJ276" s="132"/>
      <c r="CK276" s="132"/>
      <c r="CL276" s="132"/>
      <c r="CM276" s="132"/>
      <c r="CN276" s="132"/>
      <c r="CO276" s="132"/>
      <c r="CP276" s="132"/>
      <c r="CQ276" s="132"/>
      <c r="CR276" s="132"/>
      <c r="CS276" s="132"/>
      <c r="CT276" s="132"/>
      <c r="CU276" s="132"/>
      <c r="CV276" s="132"/>
      <c r="CW276" s="132"/>
      <c r="CX276" s="132"/>
      <c r="CY276" s="132"/>
      <c r="CZ276" s="132"/>
      <c r="DA276" s="132"/>
      <c r="DB276" s="132"/>
      <c r="DC276" s="132"/>
      <c r="DD276" s="132"/>
      <c r="DE276" s="132"/>
      <c r="DF276" s="132"/>
      <c r="DG276" s="132"/>
      <c r="DH276" s="132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IG276" s="9"/>
      <c r="IH276" s="9"/>
      <c r="II276" s="9"/>
      <c r="IJ276" s="9"/>
    </row>
    <row r="277" spans="3:244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132"/>
      <c r="CB277" s="132"/>
      <c r="CC277" s="132"/>
      <c r="CD277" s="132"/>
      <c r="CE277" s="132"/>
      <c r="CF277" s="132"/>
      <c r="CG277" s="132"/>
      <c r="CH277" s="132"/>
      <c r="CI277" s="132"/>
      <c r="CJ277" s="132"/>
      <c r="CK277" s="132"/>
      <c r="CL277" s="132"/>
      <c r="CM277" s="132"/>
      <c r="CN277" s="132"/>
      <c r="CO277" s="132"/>
      <c r="CP277" s="132"/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2"/>
      <c r="DE277" s="132"/>
      <c r="DF277" s="132"/>
      <c r="DG277" s="132"/>
      <c r="DH277" s="132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IG277" s="9"/>
      <c r="IH277" s="9"/>
      <c r="II277" s="9"/>
      <c r="IJ277" s="9"/>
    </row>
  </sheetData>
  <sheetProtection/>
  <mergeCells count="27"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  <mergeCell ref="J3:J4"/>
    <mergeCell ref="L3:L4"/>
    <mergeCell ref="M3:M4"/>
    <mergeCell ref="N3:N4"/>
    <mergeCell ref="K3:K4"/>
    <mergeCell ref="C3:C4"/>
    <mergeCell ref="F3:F4"/>
    <mergeCell ref="I3:I4"/>
    <mergeCell ref="H3:H4"/>
    <mergeCell ref="G3:G4"/>
    <mergeCell ref="D3:D4"/>
    <mergeCell ref="E3:E4"/>
  </mergeCells>
  <printOptions gridLines="1" horizontalCentered="1"/>
  <pageMargins left="0.6299212598425197" right="0.4330708661417323" top="1.062992125984252" bottom="0.4330708661417323" header="0.35433070866141736" footer="0.15748031496062992"/>
  <pageSetup horizontalDpi="600" verticalDpi="600" orientation="landscape" paperSize="9" scale="70" r:id="rId1"/>
  <headerFooter alignWithMargins="0">
    <oddHeader>&amp;C&amp;"Arial,Negrita"&amp;12Estadística U.D.ALZIRA
Temporada 1996-97
Regional Preferent, grup centre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67" zoomScaleNormal="67" zoomScalePageLayoutView="0" workbookViewId="0" topLeftCell="A10">
      <pane xSplit="1" topLeftCell="B1" activePane="topRight" state="frozen"/>
      <selection pane="topLeft" activeCell="A8" sqref="A8"/>
      <selection pane="topRight" activeCell="D33" sqref="D33"/>
    </sheetView>
  </sheetViews>
  <sheetFormatPr defaultColWidth="11.421875" defaultRowHeight="12.75"/>
  <cols>
    <col min="1" max="1" width="17.8515625" style="9" bestFit="1" customWidth="1"/>
    <col min="2" max="8" width="11.421875" style="12" customWidth="1"/>
    <col min="9" max="16384" width="11.421875" style="9" customWidth="1"/>
  </cols>
  <sheetData>
    <row r="1" spans="1:8" s="14" customFormat="1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7" s="13" customFormat="1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</row>
    <row r="3" spans="1:9" s="10" customFormat="1" ht="13.5" thickTop="1">
      <c r="A3" s="65" t="str">
        <f>'U.E. ALZIRA'!X3</f>
        <v>Catarroja</v>
      </c>
      <c r="B3" s="31">
        <v>1</v>
      </c>
      <c r="C3" s="16"/>
      <c r="D3" s="25">
        <v>1</v>
      </c>
      <c r="E3" s="22"/>
      <c r="F3" s="16"/>
      <c r="G3" s="17"/>
      <c r="H3" s="10">
        <f>SUM(B3:G3)</f>
        <v>2</v>
      </c>
      <c r="I3" s="10">
        <v>1</v>
      </c>
    </row>
    <row r="4" spans="1:15" s="10" customFormat="1" ht="12.75">
      <c r="A4" s="65" t="str">
        <f>'U.E. ALZIRA'!Y3</f>
        <v>Paiporta</v>
      </c>
      <c r="B4" s="32">
        <v>1</v>
      </c>
      <c r="C4" s="8"/>
      <c r="D4" s="7"/>
      <c r="E4" s="33"/>
      <c r="F4" s="8">
        <v>1</v>
      </c>
      <c r="G4" s="34">
        <v>1</v>
      </c>
      <c r="H4" s="10">
        <f aca="true" t="shared" si="0" ref="H4:H50">SUM(B4:G4)</f>
        <v>3</v>
      </c>
      <c r="I4" s="12">
        <v>2</v>
      </c>
      <c r="J4" s="11"/>
      <c r="K4" s="11"/>
      <c r="L4" s="11"/>
      <c r="M4" s="11"/>
      <c r="N4" s="11"/>
      <c r="O4" s="11"/>
    </row>
    <row r="5" spans="1:15" s="12" customFormat="1" ht="12.75">
      <c r="A5" s="65" t="str">
        <f>'U.E. ALZIRA'!Z3</f>
        <v>Torrent</v>
      </c>
      <c r="B5" s="32"/>
      <c r="C5" s="8">
        <v>1</v>
      </c>
      <c r="D5" s="7"/>
      <c r="E5" s="33"/>
      <c r="F5" s="8"/>
      <c r="G5" s="34"/>
      <c r="H5" s="10">
        <f t="shared" si="0"/>
        <v>1</v>
      </c>
      <c r="I5" s="10">
        <v>3</v>
      </c>
      <c r="J5" s="11"/>
      <c r="K5" s="11"/>
      <c r="L5" s="11"/>
      <c r="M5" s="11"/>
      <c r="N5" s="11"/>
      <c r="O5" s="11"/>
    </row>
    <row r="6" spans="1:9" s="11" customFormat="1" ht="12.75">
      <c r="A6" s="65" t="str">
        <f>'U.E. ALZIRA'!AA3</f>
        <v>Cheste</v>
      </c>
      <c r="B6" s="32"/>
      <c r="C6" s="8"/>
      <c r="D6" s="7">
        <v>1</v>
      </c>
      <c r="E6" s="33"/>
      <c r="F6" s="8">
        <v>1</v>
      </c>
      <c r="G6" s="34">
        <v>1</v>
      </c>
      <c r="H6" s="10">
        <f t="shared" si="0"/>
        <v>3</v>
      </c>
      <c r="I6" s="12">
        <v>4</v>
      </c>
    </row>
    <row r="7" spans="1:15" s="12" customFormat="1" ht="12.75">
      <c r="A7" s="65" t="str">
        <f>'U.E. ALZIRA'!AB3</f>
        <v>Tavernes</v>
      </c>
      <c r="B7" s="32"/>
      <c r="C7" s="8"/>
      <c r="D7" s="7"/>
      <c r="E7" s="33"/>
      <c r="F7" s="8"/>
      <c r="G7" s="34">
        <v>1</v>
      </c>
      <c r="H7" s="10">
        <f t="shared" si="0"/>
        <v>1</v>
      </c>
      <c r="I7" s="10">
        <v>5</v>
      </c>
      <c r="J7" s="11"/>
      <c r="K7" s="11"/>
      <c r="L7" s="11"/>
      <c r="M7" s="11"/>
      <c r="N7" s="11"/>
      <c r="O7" s="11"/>
    </row>
    <row r="8" spans="1:9" s="11" customFormat="1" ht="12.75">
      <c r="A8" s="65" t="str">
        <f>'U.E. ALZIRA'!AC3</f>
        <v>Silla</v>
      </c>
      <c r="B8" s="32"/>
      <c r="C8" s="8"/>
      <c r="D8" s="7">
        <v>1</v>
      </c>
      <c r="E8" s="33"/>
      <c r="F8" s="8"/>
      <c r="G8" s="34"/>
      <c r="H8" s="10">
        <f t="shared" si="0"/>
        <v>1</v>
      </c>
      <c r="I8" s="12">
        <v>6</v>
      </c>
    </row>
    <row r="9" spans="1:15" s="12" customFormat="1" ht="12.75">
      <c r="A9" s="65" t="str">
        <f>'U.E. ALZIRA'!AD3</f>
        <v>L'Alcúdia</v>
      </c>
      <c r="B9" s="32"/>
      <c r="C9" s="8"/>
      <c r="D9" s="7">
        <v>1</v>
      </c>
      <c r="E9" s="33"/>
      <c r="F9" s="8"/>
      <c r="G9" s="34"/>
      <c r="H9" s="10">
        <f t="shared" si="0"/>
        <v>1</v>
      </c>
      <c r="I9" s="10">
        <v>7</v>
      </c>
      <c r="J9" s="9"/>
      <c r="K9" s="9"/>
      <c r="L9" s="9"/>
      <c r="M9" s="9"/>
      <c r="N9" s="9"/>
      <c r="O9" s="9"/>
    </row>
    <row r="10" spans="1:9" ht="12.75">
      <c r="A10" s="65" t="str">
        <f>'U.E. ALZIRA'!AE3</f>
        <v>Mislata</v>
      </c>
      <c r="B10" s="32"/>
      <c r="C10" s="8"/>
      <c r="D10" s="7"/>
      <c r="E10" s="33"/>
      <c r="F10" s="8">
        <v>1</v>
      </c>
      <c r="G10" s="34"/>
      <c r="H10" s="10">
        <f t="shared" si="0"/>
        <v>1</v>
      </c>
      <c r="I10" s="12">
        <v>8</v>
      </c>
    </row>
    <row r="11" spans="1:15" s="12" customFormat="1" ht="12.75">
      <c r="A11" s="65" t="str">
        <f>'U.E. ALZIRA'!AF3</f>
        <v>Cullera</v>
      </c>
      <c r="B11" s="32"/>
      <c r="C11" s="8"/>
      <c r="D11" s="7">
        <v>1</v>
      </c>
      <c r="E11" s="33">
        <v>1</v>
      </c>
      <c r="F11" s="8"/>
      <c r="G11" s="34"/>
      <c r="H11" s="10">
        <f t="shared" si="0"/>
        <v>2</v>
      </c>
      <c r="I11" s="10">
        <v>9</v>
      </c>
      <c r="J11" s="9"/>
      <c r="K11" s="9"/>
      <c r="L11" s="9"/>
      <c r="M11" s="9"/>
      <c r="N11" s="9"/>
      <c r="O11" s="9"/>
    </row>
    <row r="12" spans="1:9" ht="12.75">
      <c r="A12" s="65" t="str">
        <f>'U.E. ALZIRA'!AG3</f>
        <v>Alfarp</v>
      </c>
      <c r="B12" s="32"/>
      <c r="C12" s="8"/>
      <c r="D12" s="7">
        <v>2</v>
      </c>
      <c r="E12" s="33"/>
      <c r="F12" s="8"/>
      <c r="G12" s="34"/>
      <c r="H12" s="10">
        <f t="shared" si="0"/>
        <v>2</v>
      </c>
      <c r="I12" s="12">
        <v>10</v>
      </c>
    </row>
    <row r="13" spans="1:15" s="12" customFormat="1" ht="12.75">
      <c r="A13" s="65" t="str">
        <f>'U.E. ALZIRA'!AH3</f>
        <v>B. La Llum</v>
      </c>
      <c r="B13" s="32">
        <v>1</v>
      </c>
      <c r="C13" s="8"/>
      <c r="D13" s="7">
        <v>1</v>
      </c>
      <c r="E13" s="33">
        <v>1</v>
      </c>
      <c r="F13" s="8"/>
      <c r="G13" s="34"/>
      <c r="H13" s="10">
        <f t="shared" si="0"/>
        <v>3</v>
      </c>
      <c r="I13" s="10">
        <v>11</v>
      </c>
      <c r="J13" s="9"/>
      <c r="K13" s="9"/>
      <c r="L13" s="9"/>
      <c r="M13" s="9"/>
      <c r="N13" s="9"/>
      <c r="O13" s="9"/>
    </row>
    <row r="14" spans="1:9" ht="12.75">
      <c r="A14" s="65" t="str">
        <f>'U.E. ALZIRA'!AI3</f>
        <v>Chiva</v>
      </c>
      <c r="B14" s="32"/>
      <c r="C14" s="8"/>
      <c r="D14" s="7"/>
      <c r="E14" s="33"/>
      <c r="F14" s="8"/>
      <c r="G14" s="34"/>
      <c r="H14" s="10">
        <f t="shared" si="0"/>
        <v>0</v>
      </c>
      <c r="I14" s="12">
        <v>12</v>
      </c>
    </row>
    <row r="15" spans="1:15" s="12" customFormat="1" ht="12.75">
      <c r="A15" s="65" t="str">
        <f>'U.E. ALZIRA'!AJ3</f>
        <v>Requena</v>
      </c>
      <c r="B15" s="32"/>
      <c r="C15" s="8">
        <v>1</v>
      </c>
      <c r="D15" s="7">
        <v>1</v>
      </c>
      <c r="E15" s="33"/>
      <c r="F15" s="8">
        <v>1</v>
      </c>
      <c r="G15" s="34">
        <v>1</v>
      </c>
      <c r="H15" s="10">
        <f t="shared" si="0"/>
        <v>4</v>
      </c>
      <c r="I15" s="10">
        <v>13</v>
      </c>
      <c r="J15" s="9"/>
      <c r="K15" s="9"/>
      <c r="L15" s="9"/>
      <c r="M15" s="9"/>
      <c r="N15" s="9"/>
      <c r="O15" s="9"/>
    </row>
    <row r="16" spans="1:9" ht="12.75">
      <c r="A16" s="65" t="str">
        <f>'U.E. ALZIRA'!AK3</f>
        <v>Torre Llevant</v>
      </c>
      <c r="B16" s="32">
        <v>1</v>
      </c>
      <c r="C16" s="8"/>
      <c r="D16" s="7"/>
      <c r="E16" s="33"/>
      <c r="F16" s="8"/>
      <c r="G16" s="34"/>
      <c r="H16" s="10">
        <f t="shared" si="0"/>
        <v>1</v>
      </c>
      <c r="I16" s="12">
        <v>14</v>
      </c>
    </row>
    <row r="17" spans="1:15" s="12" customFormat="1" ht="12.75">
      <c r="A17" s="65" t="str">
        <f>'U.E. ALZIRA'!AL3</f>
        <v>Alberic</v>
      </c>
      <c r="B17" s="32"/>
      <c r="C17" s="8"/>
      <c r="D17" s="7"/>
      <c r="E17" s="33">
        <v>2</v>
      </c>
      <c r="F17" s="8"/>
      <c r="G17" s="34">
        <v>1</v>
      </c>
      <c r="H17" s="10">
        <f t="shared" si="0"/>
        <v>3</v>
      </c>
      <c r="I17" s="10">
        <v>15</v>
      </c>
      <c r="J17" s="9"/>
      <c r="K17" s="9"/>
      <c r="L17" s="9"/>
      <c r="M17" s="9"/>
      <c r="N17" s="9"/>
      <c r="O17" s="9"/>
    </row>
    <row r="18" spans="1:9" ht="12.75">
      <c r="A18" s="65" t="str">
        <f>'U.E. ALZIRA'!AM3</f>
        <v>Buñol</v>
      </c>
      <c r="B18" s="32"/>
      <c r="C18" s="8"/>
      <c r="D18" s="7"/>
      <c r="E18" s="33"/>
      <c r="F18" s="8"/>
      <c r="G18" s="34"/>
      <c r="H18" s="10">
        <f t="shared" si="0"/>
        <v>0</v>
      </c>
      <c r="I18" s="12">
        <v>16</v>
      </c>
    </row>
    <row r="19" spans="1:15" s="12" customFormat="1" ht="12.75">
      <c r="A19" s="65" t="str">
        <f>'U.E. ALZIRA'!AN3</f>
        <v>Pobla Llarga</v>
      </c>
      <c r="B19" s="32"/>
      <c r="C19" s="8"/>
      <c r="D19" s="7"/>
      <c r="E19" s="33"/>
      <c r="F19" s="8"/>
      <c r="G19" s="34">
        <v>1</v>
      </c>
      <c r="H19" s="10">
        <f t="shared" si="0"/>
        <v>1</v>
      </c>
      <c r="I19" s="10">
        <v>17</v>
      </c>
      <c r="J19" s="9"/>
      <c r="K19" s="9"/>
      <c r="L19" s="9"/>
      <c r="M19" s="9"/>
      <c r="N19" s="9"/>
      <c r="O19" s="9"/>
    </row>
    <row r="20" spans="1:9" ht="12.75">
      <c r="A20" s="65" t="str">
        <f>'U.E. ALZIRA'!AO3</f>
        <v>Carcaixent</v>
      </c>
      <c r="B20" s="32"/>
      <c r="C20" s="8"/>
      <c r="D20" s="7"/>
      <c r="E20" s="33">
        <v>1</v>
      </c>
      <c r="F20" s="8"/>
      <c r="G20" s="34"/>
      <c r="H20" s="10">
        <f t="shared" si="0"/>
        <v>1</v>
      </c>
      <c r="I20" s="12">
        <v>18</v>
      </c>
    </row>
    <row r="21" spans="1:15" s="12" customFormat="1" ht="12.75">
      <c r="A21" s="65" t="str">
        <f>'U.E. ALZIRA'!AP3</f>
        <v>Picassent</v>
      </c>
      <c r="B21" s="32"/>
      <c r="C21" s="8">
        <v>1</v>
      </c>
      <c r="D21" s="7"/>
      <c r="E21" s="33">
        <v>1</v>
      </c>
      <c r="F21" s="8"/>
      <c r="G21" s="34"/>
      <c r="H21" s="10">
        <f t="shared" si="0"/>
        <v>2</v>
      </c>
      <c r="I21" s="10">
        <v>19</v>
      </c>
      <c r="J21" s="9"/>
      <c r="K21" s="9"/>
      <c r="L21" s="9"/>
      <c r="M21" s="9"/>
      <c r="N21" s="9"/>
      <c r="O21" s="9"/>
    </row>
    <row r="22" spans="1:9" ht="12.75">
      <c r="A22" s="65" t="str">
        <f>'U.E. ALZIRA'!AQ3</f>
        <v>Catarroja</v>
      </c>
      <c r="B22" s="32"/>
      <c r="C22" s="8"/>
      <c r="D22" s="7">
        <v>1</v>
      </c>
      <c r="E22" s="33"/>
      <c r="F22" s="8">
        <v>2</v>
      </c>
      <c r="G22" s="34"/>
      <c r="H22" s="10">
        <f t="shared" si="0"/>
        <v>3</v>
      </c>
      <c r="I22" s="12">
        <v>20</v>
      </c>
    </row>
    <row r="23" spans="1:15" s="12" customFormat="1" ht="12.75">
      <c r="A23" s="65" t="str">
        <f>'U.E. ALZIRA'!AR3</f>
        <v>Paiporta</v>
      </c>
      <c r="B23" s="32">
        <v>1</v>
      </c>
      <c r="C23" s="8"/>
      <c r="D23" s="7">
        <v>1</v>
      </c>
      <c r="E23" s="33"/>
      <c r="F23" s="8"/>
      <c r="G23" s="34">
        <v>1</v>
      </c>
      <c r="H23" s="10">
        <f t="shared" si="0"/>
        <v>3</v>
      </c>
      <c r="I23" s="10">
        <v>21</v>
      </c>
      <c r="J23" s="9"/>
      <c r="K23" s="9"/>
      <c r="L23" s="9"/>
      <c r="M23" s="9"/>
      <c r="N23" s="9"/>
      <c r="O23" s="9"/>
    </row>
    <row r="24" spans="1:9" ht="12.75">
      <c r="A24" s="65" t="str">
        <f>'U.E. ALZIRA'!AS3</f>
        <v>Torrent</v>
      </c>
      <c r="B24" s="32">
        <v>1</v>
      </c>
      <c r="C24" s="8"/>
      <c r="D24" s="7"/>
      <c r="E24" s="33"/>
      <c r="F24" s="8"/>
      <c r="G24" s="34"/>
      <c r="H24" s="10">
        <f t="shared" si="0"/>
        <v>1</v>
      </c>
      <c r="I24" s="12">
        <v>22</v>
      </c>
    </row>
    <row r="25" spans="1:15" s="12" customFormat="1" ht="12.75">
      <c r="A25" s="65" t="str">
        <f>'U.E. ALZIRA'!AT3</f>
        <v>Cheste</v>
      </c>
      <c r="B25" s="32">
        <v>1</v>
      </c>
      <c r="C25" s="8"/>
      <c r="D25" s="7"/>
      <c r="E25" s="33"/>
      <c r="F25" s="8"/>
      <c r="G25" s="34"/>
      <c r="H25" s="10">
        <f t="shared" si="0"/>
        <v>1</v>
      </c>
      <c r="I25" s="10">
        <v>23</v>
      </c>
      <c r="J25" s="9"/>
      <c r="K25" s="9"/>
      <c r="L25" s="9"/>
      <c r="M25" s="9"/>
      <c r="N25" s="9"/>
      <c r="O25" s="9"/>
    </row>
    <row r="26" spans="1:9" ht="12.75">
      <c r="A26" s="65" t="str">
        <f>'U.E. ALZIRA'!AU3</f>
        <v>Tavernes</v>
      </c>
      <c r="B26" s="32"/>
      <c r="C26" s="8"/>
      <c r="D26" s="7"/>
      <c r="E26" s="33"/>
      <c r="F26" s="8"/>
      <c r="G26" s="34">
        <v>1</v>
      </c>
      <c r="H26" s="10">
        <f t="shared" si="0"/>
        <v>1</v>
      </c>
      <c r="I26" s="12">
        <v>24</v>
      </c>
    </row>
    <row r="27" spans="1:15" s="12" customFormat="1" ht="12.75">
      <c r="A27" s="65" t="str">
        <f>'U.E. ALZIRA'!AV3</f>
        <v>Silla</v>
      </c>
      <c r="B27" s="32"/>
      <c r="C27" s="8"/>
      <c r="D27" s="7"/>
      <c r="E27" s="33">
        <v>1</v>
      </c>
      <c r="F27" s="8"/>
      <c r="G27" s="34"/>
      <c r="H27" s="10">
        <f t="shared" si="0"/>
        <v>1</v>
      </c>
      <c r="I27" s="10">
        <v>25</v>
      </c>
      <c r="J27" s="9"/>
      <c r="K27" s="9"/>
      <c r="L27" s="9"/>
      <c r="M27" s="9"/>
      <c r="N27" s="9"/>
      <c r="O27" s="9"/>
    </row>
    <row r="28" spans="1:9" ht="12.75">
      <c r="A28" s="65" t="str">
        <f>'U.E. ALZIRA'!AW3</f>
        <v>L'Alcúdia</v>
      </c>
      <c r="B28" s="32"/>
      <c r="C28" s="8"/>
      <c r="D28" s="7">
        <v>1</v>
      </c>
      <c r="E28" s="33"/>
      <c r="F28" s="8"/>
      <c r="G28" s="34"/>
      <c r="H28" s="10">
        <f t="shared" si="0"/>
        <v>1</v>
      </c>
      <c r="I28" s="12">
        <v>26</v>
      </c>
    </row>
    <row r="29" spans="1:15" s="12" customFormat="1" ht="12.75">
      <c r="A29" s="65" t="str">
        <f>'U.E. ALZIRA'!AX3</f>
        <v>Mislata</v>
      </c>
      <c r="B29" s="32"/>
      <c r="C29" s="8">
        <v>1</v>
      </c>
      <c r="D29" s="7"/>
      <c r="E29" s="33"/>
      <c r="F29" s="8"/>
      <c r="G29" s="34"/>
      <c r="H29" s="10">
        <f t="shared" si="0"/>
        <v>1</v>
      </c>
      <c r="I29" s="10">
        <v>27</v>
      </c>
      <c r="J29" s="9"/>
      <c r="K29" s="9"/>
      <c r="L29" s="9"/>
      <c r="M29" s="9"/>
      <c r="N29" s="9"/>
      <c r="O29" s="9"/>
    </row>
    <row r="30" spans="1:9" ht="12.75">
      <c r="A30" s="65" t="str">
        <f>'U.E. ALZIRA'!AY3</f>
        <v>Cullera</v>
      </c>
      <c r="B30" s="32"/>
      <c r="C30" s="8"/>
      <c r="D30" s="7"/>
      <c r="E30" s="33">
        <v>1</v>
      </c>
      <c r="F30" s="8"/>
      <c r="G30" s="34"/>
      <c r="H30" s="10">
        <f t="shared" si="0"/>
        <v>1</v>
      </c>
      <c r="I30" s="12">
        <v>28</v>
      </c>
    </row>
    <row r="31" spans="1:15" s="12" customFormat="1" ht="12.75">
      <c r="A31" s="65" t="str">
        <f>'U.E. ALZIRA'!AZ3</f>
        <v>Alfarp</v>
      </c>
      <c r="B31" s="32"/>
      <c r="C31" s="8">
        <v>1</v>
      </c>
      <c r="D31" s="7"/>
      <c r="E31" s="33"/>
      <c r="F31" s="8"/>
      <c r="G31" s="34">
        <v>1</v>
      </c>
      <c r="H31" s="10">
        <f t="shared" si="0"/>
        <v>2</v>
      </c>
      <c r="I31" s="10">
        <v>29</v>
      </c>
      <c r="J31" s="9"/>
      <c r="K31" s="9"/>
      <c r="L31" s="9"/>
      <c r="M31" s="9"/>
      <c r="N31" s="9"/>
      <c r="O31" s="9"/>
    </row>
    <row r="32" spans="1:9" ht="12.75">
      <c r="A32" s="65" t="str">
        <f>'U.E. ALZIRA'!BA3</f>
        <v>B. La Llum</v>
      </c>
      <c r="B32" s="32"/>
      <c r="C32" s="8"/>
      <c r="D32" s="7"/>
      <c r="E32" s="33"/>
      <c r="F32" s="8">
        <v>1</v>
      </c>
      <c r="G32" s="34"/>
      <c r="H32" s="10">
        <f t="shared" si="0"/>
        <v>1</v>
      </c>
      <c r="I32" s="12">
        <v>30</v>
      </c>
    </row>
    <row r="33" spans="1:9" ht="12.75">
      <c r="A33" s="65" t="str">
        <f>'U.E. ALZIRA'!BB3</f>
        <v>Chiva</v>
      </c>
      <c r="B33" s="32"/>
      <c r="C33" s="8"/>
      <c r="D33" s="7">
        <v>3</v>
      </c>
      <c r="E33" s="33">
        <v>1</v>
      </c>
      <c r="F33" s="8">
        <v>1</v>
      </c>
      <c r="G33" s="34">
        <v>2</v>
      </c>
      <c r="H33" s="10">
        <f t="shared" si="0"/>
        <v>7</v>
      </c>
      <c r="I33" s="10">
        <v>31</v>
      </c>
    </row>
    <row r="34" spans="1:9" ht="12.75">
      <c r="A34" s="65" t="str">
        <f>'U.E. ALZIRA'!BC3</f>
        <v>Requena</v>
      </c>
      <c r="B34" s="32">
        <v>1</v>
      </c>
      <c r="C34" s="8"/>
      <c r="D34" s="7"/>
      <c r="E34" s="33"/>
      <c r="F34" s="8"/>
      <c r="G34" s="34"/>
      <c r="H34" s="10">
        <f t="shared" si="0"/>
        <v>1</v>
      </c>
      <c r="I34" s="12">
        <v>32</v>
      </c>
    </row>
    <row r="35" spans="1:9" ht="12.75">
      <c r="A35" s="65" t="str">
        <f>'U.E. ALZIRA'!BD3</f>
        <v>Torre Llevant</v>
      </c>
      <c r="B35" s="32">
        <v>1</v>
      </c>
      <c r="C35" s="8"/>
      <c r="D35" s="7"/>
      <c r="E35" s="33">
        <v>1</v>
      </c>
      <c r="F35" s="8"/>
      <c r="G35" s="34"/>
      <c r="H35" s="10">
        <f t="shared" si="0"/>
        <v>2</v>
      </c>
      <c r="I35" s="10">
        <v>33</v>
      </c>
    </row>
    <row r="36" spans="1:9" ht="12.75">
      <c r="A36" s="65" t="str">
        <f>'U.E. ALZIRA'!BE3</f>
        <v>Alberic</v>
      </c>
      <c r="B36" s="32"/>
      <c r="C36" s="8"/>
      <c r="D36" s="7"/>
      <c r="E36" s="33"/>
      <c r="F36" s="8"/>
      <c r="G36" s="34"/>
      <c r="H36" s="10">
        <f t="shared" si="0"/>
        <v>0</v>
      </c>
      <c r="I36" s="12">
        <v>34</v>
      </c>
    </row>
    <row r="37" spans="1:9" ht="12.75">
      <c r="A37" s="65" t="str">
        <f>'U.E. ALZIRA'!BF3</f>
        <v>Buñol</v>
      </c>
      <c r="B37" s="32"/>
      <c r="C37" s="8"/>
      <c r="D37" s="7"/>
      <c r="E37" s="33"/>
      <c r="F37" s="8"/>
      <c r="G37" s="34">
        <v>2</v>
      </c>
      <c r="H37" s="10">
        <f t="shared" si="0"/>
        <v>2</v>
      </c>
      <c r="I37" s="10">
        <v>35</v>
      </c>
    </row>
    <row r="38" spans="1:9" ht="12.75">
      <c r="A38" s="65" t="str">
        <f>'U.E. ALZIRA'!BG3</f>
        <v>Pobla Llarga</v>
      </c>
      <c r="B38" s="32"/>
      <c r="C38" s="8"/>
      <c r="D38" s="7"/>
      <c r="E38" s="33">
        <v>1</v>
      </c>
      <c r="F38" s="8">
        <v>1</v>
      </c>
      <c r="G38" s="34">
        <v>1</v>
      </c>
      <c r="H38" s="10">
        <f t="shared" si="0"/>
        <v>3</v>
      </c>
      <c r="I38" s="12">
        <v>36</v>
      </c>
    </row>
    <row r="39" spans="1:9" ht="12.75">
      <c r="A39" s="65" t="str">
        <f>'U.E. ALZIRA'!BH3</f>
        <v>Carcaixent</v>
      </c>
      <c r="B39" s="32"/>
      <c r="C39" s="8"/>
      <c r="D39" s="7"/>
      <c r="E39" s="33"/>
      <c r="F39" s="8"/>
      <c r="G39" s="34"/>
      <c r="H39" s="10">
        <f t="shared" si="0"/>
        <v>0</v>
      </c>
      <c r="I39" s="10">
        <v>37</v>
      </c>
    </row>
    <row r="40" spans="1:9" ht="12.75">
      <c r="A40" s="65" t="str">
        <f>'U.E. ALZIRA'!BI3</f>
        <v>Picassent</v>
      </c>
      <c r="B40" s="32"/>
      <c r="C40" s="8"/>
      <c r="D40" s="7"/>
      <c r="E40" s="33"/>
      <c r="F40" s="8">
        <v>1</v>
      </c>
      <c r="G40" s="34"/>
      <c r="H40" s="10">
        <f t="shared" si="0"/>
        <v>1</v>
      </c>
      <c r="I40" s="12">
        <v>38</v>
      </c>
    </row>
    <row r="41" spans="1:9" ht="12.75">
      <c r="A41" s="65" t="str">
        <f>'U.E. ALZIRA'!BJ3</f>
        <v>Betxí</v>
      </c>
      <c r="B41" s="97"/>
      <c r="C41" s="98"/>
      <c r="D41" s="99"/>
      <c r="E41" s="100"/>
      <c r="F41" s="98">
        <v>1</v>
      </c>
      <c r="G41" s="101"/>
      <c r="H41" s="10">
        <f t="shared" si="0"/>
        <v>1</v>
      </c>
      <c r="I41" s="10">
        <v>39</v>
      </c>
    </row>
    <row r="42" spans="1:9" ht="12.75">
      <c r="A42" s="65" t="str">
        <f>'U.E. ALZIRA'!BK3</f>
        <v>Santa Pola</v>
      </c>
      <c r="B42" s="97"/>
      <c r="C42" s="98"/>
      <c r="D42" s="99">
        <v>1</v>
      </c>
      <c r="E42" s="100">
        <v>1</v>
      </c>
      <c r="F42" s="98"/>
      <c r="G42" s="101">
        <v>1</v>
      </c>
      <c r="H42" s="10">
        <f t="shared" si="0"/>
        <v>3</v>
      </c>
      <c r="I42" s="12">
        <v>40</v>
      </c>
    </row>
    <row r="43" spans="1:9" ht="12.75">
      <c r="A43" s="65" t="str">
        <f>'U.E. ALZIRA'!BL3</f>
        <v>Santa Pola</v>
      </c>
      <c r="B43" s="97"/>
      <c r="C43" s="98">
        <v>1</v>
      </c>
      <c r="D43" s="99">
        <v>1</v>
      </c>
      <c r="E43" s="100"/>
      <c r="F43" s="98"/>
      <c r="G43" s="101"/>
      <c r="H43" s="10">
        <f t="shared" si="0"/>
        <v>2</v>
      </c>
      <c r="I43" s="10">
        <v>41</v>
      </c>
    </row>
    <row r="44" spans="1:9" ht="13.5" thickBot="1">
      <c r="A44" s="65" t="str">
        <f>'U.E. ALZIRA'!BM3</f>
        <v>Betxí</v>
      </c>
      <c r="B44" s="97"/>
      <c r="C44" s="98"/>
      <c r="D44" s="99">
        <v>2</v>
      </c>
      <c r="E44" s="100"/>
      <c r="F44" s="98"/>
      <c r="G44" s="101"/>
      <c r="H44" s="10">
        <f>SUM(B44:G44)</f>
        <v>2</v>
      </c>
      <c r="I44" s="12">
        <v>42</v>
      </c>
    </row>
    <row r="45" spans="1:9" ht="12.75" hidden="1">
      <c r="A45" s="65">
        <f>'U.E. ALZIRA'!BN3</f>
        <v>0</v>
      </c>
      <c r="B45" s="97"/>
      <c r="C45" s="98"/>
      <c r="D45" s="99"/>
      <c r="E45" s="100"/>
      <c r="F45" s="98"/>
      <c r="G45" s="101"/>
      <c r="H45" s="10">
        <f t="shared" si="0"/>
        <v>0</v>
      </c>
      <c r="I45" s="10">
        <v>43</v>
      </c>
    </row>
    <row r="46" spans="1:9" ht="12.75" hidden="1">
      <c r="A46" s="65">
        <f>'U.E. ALZIRA'!BO3</f>
        <v>0</v>
      </c>
      <c r="B46" s="97"/>
      <c r="C46" s="98"/>
      <c r="D46" s="99"/>
      <c r="E46" s="100"/>
      <c r="F46" s="98"/>
      <c r="G46" s="101"/>
      <c r="H46" s="10">
        <f t="shared" si="0"/>
        <v>0</v>
      </c>
      <c r="I46" s="12">
        <v>44</v>
      </c>
    </row>
    <row r="47" spans="1:9" ht="12.75" hidden="1">
      <c r="A47" s="65">
        <f>'U.E. ALZIRA'!BP3</f>
        <v>0</v>
      </c>
      <c r="B47" s="97"/>
      <c r="C47" s="98"/>
      <c r="D47" s="99"/>
      <c r="E47" s="100"/>
      <c r="F47" s="98"/>
      <c r="G47" s="101"/>
      <c r="H47" s="10">
        <f t="shared" si="0"/>
        <v>0</v>
      </c>
      <c r="I47" s="10">
        <v>45</v>
      </c>
    </row>
    <row r="48" spans="1:9" ht="12.75" hidden="1">
      <c r="A48" s="292" t="str">
        <f>'U.E. ALZIRA'!BQ3</f>
        <v>Catarroja</v>
      </c>
      <c r="B48" s="97"/>
      <c r="C48" s="98"/>
      <c r="D48" s="99"/>
      <c r="E48" s="100"/>
      <c r="F48" s="98"/>
      <c r="G48" s="101"/>
      <c r="H48" s="10">
        <f t="shared" si="0"/>
        <v>0</v>
      </c>
      <c r="I48" s="12">
        <v>46</v>
      </c>
    </row>
    <row r="49" spans="1:9" ht="12.75" hidden="1">
      <c r="A49" s="292" t="str">
        <f>'U.E. ALZIRA'!BR3</f>
        <v>Paiporta</v>
      </c>
      <c r="B49" s="108"/>
      <c r="C49" s="8"/>
      <c r="D49" s="7"/>
      <c r="E49" s="33"/>
      <c r="F49" s="8"/>
      <c r="G49" s="34"/>
      <c r="H49" s="10">
        <f t="shared" si="0"/>
        <v>0</v>
      </c>
      <c r="I49" s="10">
        <v>47</v>
      </c>
    </row>
    <row r="50" spans="1:9" ht="13.5" hidden="1" thickBot="1">
      <c r="A50" s="292" t="str">
        <f>'U.E. ALZIRA'!BS3</f>
        <v>Torrent</v>
      </c>
      <c r="B50" s="55"/>
      <c r="C50" s="35"/>
      <c r="D50" s="143"/>
      <c r="E50" s="121"/>
      <c r="F50" s="35"/>
      <c r="G50" s="142"/>
      <c r="H50" s="10">
        <f t="shared" si="0"/>
        <v>0</v>
      </c>
      <c r="I50" s="12">
        <v>48</v>
      </c>
    </row>
    <row r="51" spans="1:14" ht="14.25" thickBot="1" thickTop="1">
      <c r="A51" s="39" t="s">
        <v>33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SUM(B3:B40)</f>
        <v>9</v>
      </c>
      <c r="C53" s="56">
        <f>(B53/N53)</f>
        <v>0.125</v>
      </c>
      <c r="D53" s="35">
        <f>SUM(C3:C40)</f>
        <v>5</v>
      </c>
      <c r="E53" s="56">
        <f>(D53/N53)</f>
        <v>0.06944444444444445</v>
      </c>
      <c r="F53" s="35">
        <f>SUM(D3:D40)</f>
        <v>15</v>
      </c>
      <c r="G53" s="57">
        <f>(F53/N53)</f>
        <v>0.20833333333333334</v>
      </c>
      <c r="H53" s="55">
        <f>SUM(E3:E40)</f>
        <v>11</v>
      </c>
      <c r="I53" s="56">
        <f>(H53/N53)</f>
        <v>0.1527777777777778</v>
      </c>
      <c r="J53" s="35">
        <f>SUM(F3:F40)</f>
        <v>10</v>
      </c>
      <c r="K53" s="56">
        <f>(J53/N53)</f>
        <v>0.1388888888888889</v>
      </c>
      <c r="L53" s="35">
        <f>SUM(G3:G40)</f>
        <v>14</v>
      </c>
      <c r="M53" s="57">
        <f>(L53/N53)</f>
        <v>0.19444444444444445</v>
      </c>
      <c r="N53" s="59">
        <f>SUM(H3:H49)</f>
        <v>72</v>
      </c>
    </row>
    <row r="54" ht="13.5" thickTop="1"/>
    <row r="55" spans="2:7" ht="12.75">
      <c r="B55" s="12" t="s">
        <v>39</v>
      </c>
      <c r="C55" s="12" t="s">
        <v>40</v>
      </c>
      <c r="E55" s="12" t="s">
        <v>42</v>
      </c>
      <c r="F55" s="12" t="s">
        <v>41</v>
      </c>
      <c r="G55" s="12" t="s">
        <v>43</v>
      </c>
    </row>
    <row r="56" spans="2:7" ht="12.75">
      <c r="B56" s="12">
        <f>B53+D53+F53</f>
        <v>29</v>
      </c>
      <c r="C56" s="12">
        <f>H53+J53+L53</f>
        <v>35</v>
      </c>
      <c r="E56" s="12">
        <f>B53+H53</f>
        <v>20</v>
      </c>
      <c r="F56" s="12">
        <f>D53+J53</f>
        <v>15</v>
      </c>
      <c r="G56" s="12">
        <f>F53+L53</f>
        <v>29</v>
      </c>
    </row>
    <row r="57" spans="1:15" s="12" customFormat="1" ht="12.75">
      <c r="A57" s="9"/>
      <c r="I57" s="9"/>
      <c r="J57" s="9"/>
      <c r="K57" s="9"/>
      <c r="L57" s="9"/>
      <c r="M57" s="9"/>
      <c r="N57" s="9"/>
      <c r="O57" s="9"/>
    </row>
    <row r="59" spans="1:15" s="12" customFormat="1" ht="12.75">
      <c r="A59" s="9"/>
      <c r="I59" s="9"/>
      <c r="J59" s="9"/>
      <c r="K59" s="9"/>
      <c r="L59" s="9"/>
      <c r="M59" s="9"/>
      <c r="N59" s="9"/>
      <c r="O59" s="9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">
      <selection activeCell="B25" sqref="B25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 t="str">
        <f>'Gols marcats'!A3</f>
        <v>Catarroja</v>
      </c>
      <c r="B3" s="157"/>
      <c r="C3" s="158"/>
      <c r="D3" s="159"/>
      <c r="E3" s="162"/>
      <c r="F3" s="158">
        <v>1</v>
      </c>
      <c r="G3" s="154"/>
      <c r="H3" s="10">
        <f>SUM(B3:G3)</f>
        <v>1</v>
      </c>
    </row>
    <row r="4" spans="1:8" ht="12.75">
      <c r="A4" s="65" t="str">
        <f>'Gols marcats'!A4</f>
        <v>Paiporta</v>
      </c>
      <c r="B4" s="108"/>
      <c r="C4" s="8"/>
      <c r="D4" s="160">
        <v>1</v>
      </c>
      <c r="E4" s="32"/>
      <c r="F4" s="8"/>
      <c r="G4" s="155"/>
      <c r="H4" s="10">
        <f aca="true" t="shared" si="0" ref="H4:H50">SUM(B4:G4)</f>
        <v>1</v>
      </c>
    </row>
    <row r="5" spans="1:8" ht="12.75">
      <c r="A5" s="65" t="str">
        <f>'Gols marcats'!A5</f>
        <v>Torrent</v>
      </c>
      <c r="B5" s="108"/>
      <c r="C5" s="8">
        <v>1</v>
      </c>
      <c r="D5" s="160"/>
      <c r="E5" s="32"/>
      <c r="F5" s="8"/>
      <c r="G5" s="155"/>
      <c r="H5" s="10">
        <f t="shared" si="0"/>
        <v>1</v>
      </c>
    </row>
    <row r="6" spans="1:8" ht="12.75">
      <c r="A6" s="65" t="str">
        <f>'Gols marcats'!A6</f>
        <v>Cheste</v>
      </c>
      <c r="B6" s="108"/>
      <c r="C6" s="8"/>
      <c r="D6" s="160"/>
      <c r="E6" s="32"/>
      <c r="F6" s="8"/>
      <c r="G6" s="155"/>
      <c r="H6" s="10">
        <f t="shared" si="0"/>
        <v>0</v>
      </c>
    </row>
    <row r="7" spans="1:8" ht="12.75">
      <c r="A7" s="65" t="str">
        <f>'Gols marcats'!A7</f>
        <v>Tavernes</v>
      </c>
      <c r="B7" s="108"/>
      <c r="C7" s="8"/>
      <c r="D7" s="160"/>
      <c r="E7" s="32">
        <v>3</v>
      </c>
      <c r="F7" s="8"/>
      <c r="G7" s="155"/>
      <c r="H7" s="10">
        <f t="shared" si="0"/>
        <v>3</v>
      </c>
    </row>
    <row r="8" spans="1:8" ht="12.75">
      <c r="A8" s="65" t="str">
        <f>'Gols marcats'!A8</f>
        <v>Silla</v>
      </c>
      <c r="B8" s="108"/>
      <c r="C8" s="8"/>
      <c r="D8" s="160"/>
      <c r="E8" s="32"/>
      <c r="F8" s="8"/>
      <c r="G8" s="155"/>
      <c r="H8" s="10">
        <f t="shared" si="0"/>
        <v>0</v>
      </c>
    </row>
    <row r="9" spans="1:8" ht="12.75">
      <c r="A9" s="65" t="str">
        <f>'Gols marcats'!A9</f>
        <v>L'Alcúdia</v>
      </c>
      <c r="B9" s="108"/>
      <c r="C9" s="8"/>
      <c r="D9" s="160"/>
      <c r="E9" s="32"/>
      <c r="F9" s="8"/>
      <c r="G9" s="155"/>
      <c r="H9" s="10">
        <f t="shared" si="0"/>
        <v>0</v>
      </c>
    </row>
    <row r="10" spans="1:8" ht="12.75">
      <c r="A10" s="65" t="str">
        <f>'Gols marcats'!A10</f>
        <v>Mislata</v>
      </c>
      <c r="B10" s="108"/>
      <c r="C10" s="8"/>
      <c r="D10" s="160"/>
      <c r="E10" s="32"/>
      <c r="F10" s="8"/>
      <c r="G10" s="155"/>
      <c r="H10" s="10">
        <f t="shared" si="0"/>
        <v>0</v>
      </c>
    </row>
    <row r="11" spans="1:8" ht="12.75">
      <c r="A11" s="65" t="str">
        <f>'Gols marcats'!A11</f>
        <v>Cullera</v>
      </c>
      <c r="B11" s="108"/>
      <c r="C11" s="8"/>
      <c r="D11" s="160">
        <v>1</v>
      </c>
      <c r="E11" s="32"/>
      <c r="F11" s="8"/>
      <c r="G11" s="155"/>
      <c r="H11" s="10">
        <f t="shared" si="0"/>
        <v>1</v>
      </c>
    </row>
    <row r="12" spans="1:8" ht="12.75">
      <c r="A12" s="65" t="str">
        <f>'Gols marcats'!A12</f>
        <v>Alfarp</v>
      </c>
      <c r="B12" s="108"/>
      <c r="C12" s="8"/>
      <c r="D12" s="160"/>
      <c r="E12" s="32"/>
      <c r="F12" s="8"/>
      <c r="G12" s="155">
        <v>1</v>
      </c>
      <c r="H12" s="10">
        <f t="shared" si="0"/>
        <v>1</v>
      </c>
    </row>
    <row r="13" spans="1:8" ht="12.75">
      <c r="A13" s="65" t="str">
        <f>'Gols marcats'!A13</f>
        <v>B. La Llum</v>
      </c>
      <c r="B13" s="108">
        <v>1</v>
      </c>
      <c r="C13" s="8">
        <v>1</v>
      </c>
      <c r="D13" s="160"/>
      <c r="E13" s="32"/>
      <c r="F13" s="8"/>
      <c r="G13" s="155"/>
      <c r="H13" s="10">
        <f t="shared" si="0"/>
        <v>2</v>
      </c>
    </row>
    <row r="14" spans="1:8" ht="12.75">
      <c r="A14" s="65" t="str">
        <f>'Gols marcats'!A14</f>
        <v>Chiva</v>
      </c>
      <c r="B14" s="108"/>
      <c r="C14" s="8"/>
      <c r="D14" s="160"/>
      <c r="E14" s="32"/>
      <c r="F14" s="8"/>
      <c r="G14" s="155">
        <v>1</v>
      </c>
      <c r="H14" s="10">
        <f t="shared" si="0"/>
        <v>1</v>
      </c>
    </row>
    <row r="15" spans="1:8" ht="12.75">
      <c r="A15" s="65" t="str">
        <f>'Gols marcats'!A15</f>
        <v>Requena</v>
      </c>
      <c r="B15" s="108"/>
      <c r="C15" s="8"/>
      <c r="D15" s="160"/>
      <c r="E15" s="32"/>
      <c r="F15" s="8"/>
      <c r="G15" s="155">
        <v>1</v>
      </c>
      <c r="H15" s="10">
        <f t="shared" si="0"/>
        <v>1</v>
      </c>
    </row>
    <row r="16" spans="1:8" ht="12.75">
      <c r="A16" s="65" t="str">
        <f>'Gols marcats'!A16</f>
        <v>Torre Llevant</v>
      </c>
      <c r="B16" s="108"/>
      <c r="C16" s="8"/>
      <c r="D16" s="160"/>
      <c r="E16" s="32"/>
      <c r="F16" s="8"/>
      <c r="G16" s="155"/>
      <c r="H16" s="10">
        <f t="shared" si="0"/>
        <v>0</v>
      </c>
    </row>
    <row r="17" spans="1:8" ht="12.75">
      <c r="A17" s="65" t="str">
        <f>'Gols marcats'!A17</f>
        <v>Alberic</v>
      </c>
      <c r="B17" s="108"/>
      <c r="C17" s="8"/>
      <c r="D17" s="160">
        <v>1</v>
      </c>
      <c r="E17" s="32"/>
      <c r="F17" s="8">
        <v>1</v>
      </c>
      <c r="G17" s="155"/>
      <c r="H17" s="10">
        <f t="shared" si="0"/>
        <v>2</v>
      </c>
    </row>
    <row r="18" spans="1:8" ht="12.75">
      <c r="A18" s="65" t="str">
        <f>'Gols marcats'!A18</f>
        <v>Buñol</v>
      </c>
      <c r="B18" s="108"/>
      <c r="C18" s="8"/>
      <c r="D18" s="160"/>
      <c r="E18" s="32"/>
      <c r="F18" s="8">
        <v>1</v>
      </c>
      <c r="G18" s="155"/>
      <c r="H18" s="10">
        <f t="shared" si="0"/>
        <v>1</v>
      </c>
    </row>
    <row r="19" spans="1:8" ht="12.75">
      <c r="A19" s="65" t="str">
        <f>'Gols marcats'!A19</f>
        <v>Pobla Llarga</v>
      </c>
      <c r="B19" s="108"/>
      <c r="C19" s="8"/>
      <c r="D19" s="160"/>
      <c r="E19" s="32"/>
      <c r="F19" s="8"/>
      <c r="G19" s="155"/>
      <c r="H19" s="10">
        <f t="shared" si="0"/>
        <v>0</v>
      </c>
    </row>
    <row r="20" spans="1:8" ht="12.75">
      <c r="A20" s="65" t="str">
        <f>'Gols marcats'!A20</f>
        <v>Carcaixent</v>
      </c>
      <c r="B20" s="108"/>
      <c r="C20" s="8"/>
      <c r="D20" s="160"/>
      <c r="E20" s="32"/>
      <c r="F20" s="8"/>
      <c r="G20" s="155"/>
      <c r="H20" s="10">
        <f t="shared" si="0"/>
        <v>0</v>
      </c>
    </row>
    <row r="21" spans="1:8" ht="12.75">
      <c r="A21" s="65" t="str">
        <f>'Gols marcats'!A21</f>
        <v>Picassent</v>
      </c>
      <c r="B21" s="108"/>
      <c r="C21" s="8"/>
      <c r="D21" s="160"/>
      <c r="E21" s="32"/>
      <c r="F21" s="8"/>
      <c r="G21" s="155"/>
      <c r="H21" s="10">
        <f t="shared" si="0"/>
        <v>0</v>
      </c>
    </row>
    <row r="22" spans="1:8" ht="12.75">
      <c r="A22" s="65" t="str">
        <f>'Gols marcats'!A22</f>
        <v>Catarroja</v>
      </c>
      <c r="B22" s="108"/>
      <c r="C22" s="8"/>
      <c r="D22" s="160"/>
      <c r="E22" s="32">
        <v>1</v>
      </c>
      <c r="F22" s="8"/>
      <c r="G22" s="155"/>
      <c r="H22" s="10">
        <f t="shared" si="0"/>
        <v>1</v>
      </c>
    </row>
    <row r="23" spans="1:8" ht="12.75">
      <c r="A23" s="65" t="str">
        <f>'Gols marcats'!A23</f>
        <v>Paiporta</v>
      </c>
      <c r="B23" s="108"/>
      <c r="C23" s="8"/>
      <c r="D23" s="160"/>
      <c r="E23" s="32">
        <v>1</v>
      </c>
      <c r="F23" s="8"/>
      <c r="G23" s="155"/>
      <c r="H23" s="10">
        <f t="shared" si="0"/>
        <v>1</v>
      </c>
    </row>
    <row r="24" spans="1:8" ht="12.75">
      <c r="A24" s="65" t="str">
        <f>'Gols marcats'!A24</f>
        <v>Torrent</v>
      </c>
      <c r="B24" s="108"/>
      <c r="C24" s="8"/>
      <c r="D24" s="160"/>
      <c r="E24" s="32"/>
      <c r="F24" s="8"/>
      <c r="G24" s="155"/>
      <c r="H24" s="10">
        <f t="shared" si="0"/>
        <v>0</v>
      </c>
    </row>
    <row r="25" spans="1:8" ht="12.75">
      <c r="A25" s="65" t="str">
        <f>'Gols marcats'!A25</f>
        <v>Cheste</v>
      </c>
      <c r="B25" s="108"/>
      <c r="C25" s="8"/>
      <c r="D25" s="160">
        <v>1</v>
      </c>
      <c r="E25" s="32"/>
      <c r="F25" s="8"/>
      <c r="G25" s="155"/>
      <c r="H25" s="10">
        <f t="shared" si="0"/>
        <v>1</v>
      </c>
    </row>
    <row r="26" spans="1:8" ht="12.75">
      <c r="A26" s="65" t="str">
        <f>'Gols marcats'!A26</f>
        <v>Tavernes</v>
      </c>
      <c r="B26" s="108"/>
      <c r="C26" s="8"/>
      <c r="D26" s="160"/>
      <c r="E26" s="32"/>
      <c r="F26" s="8">
        <v>2</v>
      </c>
      <c r="G26" s="155"/>
      <c r="H26" s="10">
        <f t="shared" si="0"/>
        <v>2</v>
      </c>
    </row>
    <row r="27" spans="1:8" ht="12.75">
      <c r="A27" s="65" t="str">
        <f>'Gols marcats'!A27</f>
        <v>Silla</v>
      </c>
      <c r="B27" s="108"/>
      <c r="C27" s="8"/>
      <c r="D27" s="160"/>
      <c r="E27" s="32">
        <v>1</v>
      </c>
      <c r="F27" s="8"/>
      <c r="G27" s="155"/>
      <c r="H27" s="10">
        <f t="shared" si="0"/>
        <v>1</v>
      </c>
    </row>
    <row r="28" spans="1:8" ht="12.75">
      <c r="A28" s="65" t="str">
        <f>'Gols marcats'!A28</f>
        <v>L'Alcúdia</v>
      </c>
      <c r="B28" s="108"/>
      <c r="C28" s="8"/>
      <c r="D28" s="160"/>
      <c r="E28" s="32"/>
      <c r="F28" s="8"/>
      <c r="G28" s="155"/>
      <c r="H28" s="10">
        <f t="shared" si="0"/>
        <v>0</v>
      </c>
    </row>
    <row r="29" spans="1:8" ht="12.75">
      <c r="A29" s="65" t="str">
        <f>'Gols marcats'!A29</f>
        <v>Mislata</v>
      </c>
      <c r="B29" s="108">
        <v>1</v>
      </c>
      <c r="C29" s="8"/>
      <c r="D29" s="160"/>
      <c r="E29" s="32"/>
      <c r="F29" s="8"/>
      <c r="G29" s="155"/>
      <c r="H29" s="10">
        <f t="shared" si="0"/>
        <v>1</v>
      </c>
    </row>
    <row r="30" spans="1:8" ht="12.75">
      <c r="A30" s="65" t="str">
        <f>'Gols marcats'!A30</f>
        <v>Cullera</v>
      </c>
      <c r="B30" s="108"/>
      <c r="C30" s="8"/>
      <c r="D30" s="160"/>
      <c r="E30" s="32"/>
      <c r="F30" s="8"/>
      <c r="G30" s="155"/>
      <c r="H30" s="10">
        <f t="shared" si="0"/>
        <v>0</v>
      </c>
    </row>
    <row r="31" spans="1:8" ht="12.75">
      <c r="A31" s="65" t="str">
        <f>'Gols marcats'!A31</f>
        <v>Alfarp</v>
      </c>
      <c r="B31" s="108">
        <v>1</v>
      </c>
      <c r="C31" s="8"/>
      <c r="D31" s="160"/>
      <c r="E31" s="32"/>
      <c r="F31" s="8"/>
      <c r="G31" s="155"/>
      <c r="H31" s="10">
        <f t="shared" si="0"/>
        <v>1</v>
      </c>
    </row>
    <row r="32" spans="1:8" ht="12.75">
      <c r="A32" s="65" t="str">
        <f>'Gols marcats'!A32</f>
        <v>B. La Llum</v>
      </c>
      <c r="B32" s="108"/>
      <c r="C32" s="8"/>
      <c r="D32" s="160"/>
      <c r="E32" s="32"/>
      <c r="F32" s="8"/>
      <c r="G32" s="155"/>
      <c r="H32" s="10">
        <f t="shared" si="0"/>
        <v>0</v>
      </c>
    </row>
    <row r="33" spans="1:8" ht="12.75">
      <c r="A33" s="65" t="str">
        <f>'Gols marcats'!A33</f>
        <v>Chiva</v>
      </c>
      <c r="B33" s="108"/>
      <c r="C33" s="8"/>
      <c r="D33" s="160"/>
      <c r="E33" s="32"/>
      <c r="F33" s="8"/>
      <c r="G33" s="155">
        <v>1</v>
      </c>
      <c r="H33" s="10">
        <f t="shared" si="0"/>
        <v>1</v>
      </c>
    </row>
    <row r="34" spans="1:8" ht="12.75">
      <c r="A34" s="65" t="str">
        <f>'Gols marcats'!A34</f>
        <v>Requena</v>
      </c>
      <c r="B34" s="108"/>
      <c r="C34" s="8"/>
      <c r="D34" s="160"/>
      <c r="E34" s="32">
        <v>1</v>
      </c>
      <c r="F34" s="8"/>
      <c r="G34" s="155">
        <v>1</v>
      </c>
      <c r="H34" s="10">
        <f t="shared" si="0"/>
        <v>2</v>
      </c>
    </row>
    <row r="35" spans="1:8" ht="12.75">
      <c r="A35" s="65" t="str">
        <f>'Gols marcats'!A35</f>
        <v>Torre Llevant</v>
      </c>
      <c r="B35" s="108"/>
      <c r="C35" s="8"/>
      <c r="D35" s="160"/>
      <c r="E35" s="32"/>
      <c r="F35" s="8"/>
      <c r="G35" s="155"/>
      <c r="H35" s="10">
        <f t="shared" si="0"/>
        <v>0</v>
      </c>
    </row>
    <row r="36" spans="1:8" ht="12.75">
      <c r="A36" s="65" t="str">
        <f>'Gols marcats'!A36</f>
        <v>Alberic</v>
      </c>
      <c r="B36" s="108"/>
      <c r="C36" s="8"/>
      <c r="D36" s="160"/>
      <c r="E36" s="32"/>
      <c r="F36" s="8"/>
      <c r="G36" s="155"/>
      <c r="H36" s="10">
        <f t="shared" si="0"/>
        <v>0</v>
      </c>
    </row>
    <row r="37" spans="1:8" ht="12.75">
      <c r="A37" s="65" t="str">
        <f>'Gols marcats'!A37</f>
        <v>Buñol</v>
      </c>
      <c r="B37" s="108"/>
      <c r="C37" s="8"/>
      <c r="D37" s="160"/>
      <c r="E37" s="32"/>
      <c r="F37" s="8"/>
      <c r="G37" s="155"/>
      <c r="H37" s="10">
        <f t="shared" si="0"/>
        <v>0</v>
      </c>
    </row>
    <row r="38" spans="1:8" ht="12.75">
      <c r="A38" s="65" t="str">
        <f>'Gols marcats'!A38</f>
        <v>Pobla Llarga</v>
      </c>
      <c r="B38" s="108"/>
      <c r="C38" s="8"/>
      <c r="D38" s="160"/>
      <c r="E38" s="32"/>
      <c r="F38" s="8"/>
      <c r="G38" s="155"/>
      <c r="H38" s="10">
        <f t="shared" si="0"/>
        <v>0</v>
      </c>
    </row>
    <row r="39" spans="1:8" ht="12.75">
      <c r="A39" s="65" t="str">
        <f>'Gols marcats'!A39</f>
        <v>Carcaixent</v>
      </c>
      <c r="B39" s="108"/>
      <c r="C39" s="8">
        <v>1</v>
      </c>
      <c r="D39" s="160"/>
      <c r="E39" s="32">
        <v>1</v>
      </c>
      <c r="F39" s="8"/>
      <c r="G39" s="155">
        <v>1</v>
      </c>
      <c r="H39" s="10">
        <f t="shared" si="0"/>
        <v>3</v>
      </c>
    </row>
    <row r="40" spans="1:8" ht="12.75">
      <c r="A40" s="65" t="str">
        <f>'Gols marcats'!A40</f>
        <v>Picassent</v>
      </c>
      <c r="B40" s="108"/>
      <c r="C40" s="8"/>
      <c r="D40" s="160"/>
      <c r="E40" s="32"/>
      <c r="F40" s="8">
        <v>1</v>
      </c>
      <c r="G40" s="155"/>
      <c r="H40" s="10">
        <f t="shared" si="0"/>
        <v>1</v>
      </c>
    </row>
    <row r="41" spans="1:8" ht="12.75">
      <c r="A41" s="65" t="str">
        <f>'Gols marcats'!A41</f>
        <v>Betxí</v>
      </c>
      <c r="B41" s="108"/>
      <c r="C41" s="8"/>
      <c r="D41" s="160"/>
      <c r="E41" s="32"/>
      <c r="F41" s="8">
        <v>1</v>
      </c>
      <c r="G41" s="155"/>
      <c r="H41" s="10">
        <f t="shared" si="0"/>
        <v>1</v>
      </c>
    </row>
    <row r="42" spans="1:8" ht="12.75">
      <c r="A42" s="65" t="str">
        <f>'Gols marcats'!A42</f>
        <v>Santa Pola</v>
      </c>
      <c r="B42" s="108"/>
      <c r="C42" s="8"/>
      <c r="D42" s="160"/>
      <c r="E42" s="32"/>
      <c r="F42" s="8"/>
      <c r="G42" s="155">
        <v>1</v>
      </c>
      <c r="H42" s="10">
        <f t="shared" si="0"/>
        <v>1</v>
      </c>
    </row>
    <row r="43" spans="1:8" ht="12.75">
      <c r="A43" s="65" t="str">
        <f>'Gols marcats'!A43</f>
        <v>Santa Pola</v>
      </c>
      <c r="B43" s="108"/>
      <c r="C43" s="8">
        <v>1</v>
      </c>
      <c r="D43" s="160">
        <v>1</v>
      </c>
      <c r="E43" s="32"/>
      <c r="F43" s="8"/>
      <c r="G43" s="155"/>
      <c r="H43" s="10">
        <f t="shared" si="0"/>
        <v>2</v>
      </c>
    </row>
    <row r="44" spans="1:8" ht="13.5" thickBot="1">
      <c r="A44" s="65" t="str">
        <f>'Gols marcats'!A44</f>
        <v>Betxí</v>
      </c>
      <c r="B44" s="108"/>
      <c r="C44" s="8"/>
      <c r="D44" s="160"/>
      <c r="E44" s="32"/>
      <c r="F44" s="8"/>
      <c r="G44" s="155"/>
      <c r="H44" s="10">
        <f t="shared" si="0"/>
        <v>0</v>
      </c>
    </row>
    <row r="45" spans="1:8" ht="12.75" hidden="1">
      <c r="A45" s="65">
        <f>'Gols marcats'!A45</f>
        <v>0</v>
      </c>
      <c r="B45" s="108"/>
      <c r="C45" s="8"/>
      <c r="D45" s="160"/>
      <c r="E45" s="32"/>
      <c r="F45" s="8"/>
      <c r="G45" s="155"/>
      <c r="H45" s="10">
        <f t="shared" si="0"/>
        <v>0</v>
      </c>
    </row>
    <row r="46" spans="1:8" ht="12.75" hidden="1">
      <c r="A46" s="65">
        <f>'Gols marcats'!A46</f>
        <v>0</v>
      </c>
      <c r="B46" s="108"/>
      <c r="C46" s="8"/>
      <c r="D46" s="160"/>
      <c r="E46" s="32"/>
      <c r="F46" s="8"/>
      <c r="G46" s="155"/>
      <c r="H46" s="10">
        <f t="shared" si="0"/>
        <v>0</v>
      </c>
    </row>
    <row r="47" spans="1:8" ht="12.75" hidden="1">
      <c r="A47" s="65">
        <f>'Gols marcats'!A47</f>
        <v>0</v>
      </c>
      <c r="B47" s="108"/>
      <c r="C47" s="8"/>
      <c r="D47" s="160"/>
      <c r="E47" s="32"/>
      <c r="F47" s="8"/>
      <c r="G47" s="155"/>
      <c r="H47" s="10">
        <f t="shared" si="0"/>
        <v>0</v>
      </c>
    </row>
    <row r="48" spans="1:8" ht="12.75" hidden="1">
      <c r="A48" s="65" t="str">
        <f>'Gols marcats'!A48</f>
        <v>Catarroja</v>
      </c>
      <c r="B48" s="108"/>
      <c r="C48" s="8"/>
      <c r="D48" s="160"/>
      <c r="E48" s="32"/>
      <c r="F48" s="8"/>
      <c r="G48" s="155"/>
      <c r="H48" s="10">
        <f t="shared" si="0"/>
        <v>0</v>
      </c>
    </row>
    <row r="49" spans="1:8" ht="12.75" hidden="1">
      <c r="A49" s="65" t="str">
        <f>'Gols marcats'!A49</f>
        <v>Paiporta</v>
      </c>
      <c r="B49" s="108"/>
      <c r="C49" s="8"/>
      <c r="D49" s="160"/>
      <c r="E49" s="32"/>
      <c r="F49" s="8"/>
      <c r="G49" s="155"/>
      <c r="H49" s="10">
        <f t="shared" si="0"/>
        <v>0</v>
      </c>
    </row>
    <row r="50" spans="1:8" ht="13.5" hidden="1" thickBot="1">
      <c r="A50" s="65" t="str">
        <f>'Gols marcats'!A50</f>
        <v>Torrent</v>
      </c>
      <c r="B50" s="55"/>
      <c r="C50" s="35"/>
      <c r="D50" s="161"/>
      <c r="E50" s="163"/>
      <c r="F50" s="35"/>
      <c r="G50" s="156"/>
      <c r="H50" s="10">
        <f t="shared" si="0"/>
        <v>0</v>
      </c>
    </row>
    <row r="51" spans="1:14" ht="14.25" thickBot="1" thickTop="1">
      <c r="A51" s="39" t="s">
        <v>34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SUM(B3:B50)</f>
        <v>3</v>
      </c>
      <c r="C53" s="56">
        <f>(B53/N53)</f>
        <v>0.08823529411764706</v>
      </c>
      <c r="D53" s="35">
        <f>SUM(C3:C50)</f>
        <v>4</v>
      </c>
      <c r="E53" s="56">
        <f>(D53/N53)</f>
        <v>0.11764705882352941</v>
      </c>
      <c r="F53" s="35">
        <f>SUM(D3:D50)</f>
        <v>5</v>
      </c>
      <c r="G53" s="57">
        <f>(F53/N53)</f>
        <v>0.14705882352941177</v>
      </c>
      <c r="H53" s="55">
        <f>SUM(E3:E50)</f>
        <v>8</v>
      </c>
      <c r="I53" s="56">
        <f>(H53/N53)</f>
        <v>0.23529411764705882</v>
      </c>
      <c r="J53" s="35">
        <f>SUM(F3:F50)</f>
        <v>7</v>
      </c>
      <c r="K53" s="56">
        <f>(J53/N53)</f>
        <v>0.20588235294117646</v>
      </c>
      <c r="L53" s="35">
        <f>SUM(G3:G50)</f>
        <v>7</v>
      </c>
      <c r="M53" s="57">
        <f>(L53/N53)</f>
        <v>0.20588235294117646</v>
      </c>
      <c r="N53" s="59">
        <f>SUM(H3:H50)</f>
        <v>34</v>
      </c>
    </row>
    <row r="54" ht="13.5" thickTop="1"/>
    <row r="55" spans="2:7" ht="12.75">
      <c r="B55" s="12" t="s">
        <v>39</v>
      </c>
      <c r="C55" s="12" t="s">
        <v>40</v>
      </c>
      <c r="D55" s="12"/>
      <c r="E55" s="12" t="s">
        <v>42</v>
      </c>
      <c r="F55" s="12" t="s">
        <v>41</v>
      </c>
      <c r="G55" s="12" t="s">
        <v>43</v>
      </c>
    </row>
    <row r="56" spans="2:7" ht="12.75">
      <c r="B56" s="12">
        <f>B53+D53+F53</f>
        <v>12</v>
      </c>
      <c r="C56" s="12">
        <f>H53+J53+L53</f>
        <v>22</v>
      </c>
      <c r="D56" s="12"/>
      <c r="E56" s="12">
        <f>B53+H53</f>
        <v>11</v>
      </c>
      <c r="F56" s="12">
        <f>D53+J53</f>
        <v>11</v>
      </c>
      <c r="G56" s="12">
        <f>F53+L53</f>
        <v>12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9" ht="13.5" thickTop="1">
      <c r="A3" s="65"/>
      <c r="B3" s="157"/>
      <c r="C3" s="158"/>
      <c r="D3" s="165"/>
      <c r="E3" s="164"/>
      <c r="F3" s="158"/>
      <c r="G3" s="150"/>
      <c r="H3" s="10"/>
      <c r="I3" s="293"/>
    </row>
    <row r="4" spans="1:9" ht="12.75">
      <c r="A4" s="65" t="str">
        <f>'Gols marcats'!A4</f>
        <v>Paiporta</v>
      </c>
      <c r="B4" s="119">
        <f>'Gols marcats'!B4</f>
        <v>1</v>
      </c>
      <c r="C4" s="66">
        <f>'Gols marcats'!C4</f>
        <v>0</v>
      </c>
      <c r="D4" s="92">
        <f>'Gols marcats'!D4</f>
        <v>0</v>
      </c>
      <c r="E4" s="91">
        <f>'Gols marcats'!E4</f>
        <v>0</v>
      </c>
      <c r="F4" s="66">
        <f>'Gols marcats'!F4</f>
        <v>1</v>
      </c>
      <c r="G4" s="150">
        <f>'Gols marcats'!G4</f>
        <v>1</v>
      </c>
      <c r="H4" s="10">
        <f>SUM(B4:G4)</f>
        <v>3</v>
      </c>
      <c r="I4" s="293">
        <v>2</v>
      </c>
    </row>
    <row r="5" spans="1:9" ht="12.75">
      <c r="A5" s="65"/>
      <c r="B5" s="119"/>
      <c r="C5" s="66"/>
      <c r="D5" s="92"/>
      <c r="E5" s="91"/>
      <c r="F5" s="66"/>
      <c r="G5" s="150"/>
      <c r="H5" s="10"/>
      <c r="I5" s="293"/>
    </row>
    <row r="6" spans="1:9" ht="12.75">
      <c r="A6" s="65" t="str">
        <f>'Gols marcats'!A6</f>
        <v>Cheste</v>
      </c>
      <c r="B6" s="119">
        <f>'Gols marcats'!B6</f>
        <v>0</v>
      </c>
      <c r="C6" s="66">
        <f>'Gols marcats'!C6</f>
        <v>0</v>
      </c>
      <c r="D6" s="92">
        <f>'Gols marcats'!D6</f>
        <v>1</v>
      </c>
      <c r="E6" s="91">
        <f>'Gols marcats'!E6</f>
        <v>0</v>
      </c>
      <c r="F6" s="66">
        <f>'Gols marcats'!F6</f>
        <v>1</v>
      </c>
      <c r="G6" s="150">
        <f>'Gols marcats'!G6</f>
        <v>1</v>
      </c>
      <c r="H6" s="10">
        <f aca="true" t="shared" si="0" ref="H6:H50">SUM(B6:G6)</f>
        <v>3</v>
      </c>
      <c r="I6" s="293">
        <v>4</v>
      </c>
    </row>
    <row r="7" spans="1:9" ht="12.75">
      <c r="A7" s="65"/>
      <c r="B7" s="119"/>
      <c r="C7" s="66"/>
      <c r="D7" s="92"/>
      <c r="E7" s="91"/>
      <c r="F7" s="66"/>
      <c r="G7" s="150"/>
      <c r="H7" s="10"/>
      <c r="I7" s="293"/>
    </row>
    <row r="8" spans="1:9" ht="12.75">
      <c r="A8" s="65" t="str">
        <f>'Gols marcats'!A8</f>
        <v>Silla</v>
      </c>
      <c r="B8" s="119">
        <f>'Gols marcats'!B8</f>
        <v>0</v>
      </c>
      <c r="C8" s="66">
        <f>'Gols marcats'!C8</f>
        <v>0</v>
      </c>
      <c r="D8" s="92">
        <f>'Gols marcats'!D8</f>
        <v>1</v>
      </c>
      <c r="E8" s="91">
        <f>'Gols marcats'!E8</f>
        <v>0</v>
      </c>
      <c r="F8" s="66">
        <f>'Gols marcats'!F8</f>
        <v>0</v>
      </c>
      <c r="G8" s="150">
        <f>'Gols marcats'!G8</f>
        <v>0</v>
      </c>
      <c r="H8" s="10">
        <f t="shared" si="0"/>
        <v>1</v>
      </c>
      <c r="I8" s="293">
        <v>6</v>
      </c>
    </row>
    <row r="9" spans="1:9" ht="12.75">
      <c r="A9" s="65"/>
      <c r="B9" s="119"/>
      <c r="C9" s="66"/>
      <c r="D9" s="92"/>
      <c r="E9" s="91"/>
      <c r="F9" s="66"/>
      <c r="G9" s="150"/>
      <c r="H9" s="10"/>
      <c r="I9" s="293"/>
    </row>
    <row r="10" spans="1:9" ht="12.75">
      <c r="A10" s="65" t="str">
        <f>'Gols marcats'!A10</f>
        <v>Mislata</v>
      </c>
      <c r="B10" s="119">
        <f>'Gols marcats'!B10</f>
        <v>0</v>
      </c>
      <c r="C10" s="66">
        <f>'Gols marcats'!C10</f>
        <v>0</v>
      </c>
      <c r="D10" s="92">
        <f>'Gols marcats'!D10</f>
        <v>0</v>
      </c>
      <c r="E10" s="91">
        <f>'Gols marcats'!E10</f>
        <v>0</v>
      </c>
      <c r="F10" s="66">
        <f>'Gols marcats'!F10</f>
        <v>1</v>
      </c>
      <c r="G10" s="150">
        <f>'Gols marcats'!G10</f>
        <v>0</v>
      </c>
      <c r="H10" s="10">
        <f t="shared" si="0"/>
        <v>1</v>
      </c>
      <c r="I10" s="293">
        <v>8</v>
      </c>
    </row>
    <row r="11" spans="1:9" ht="12.75">
      <c r="A11" s="65" t="str">
        <f>'Gols marcats'!A11</f>
        <v>Cullera</v>
      </c>
      <c r="B11" s="119">
        <f>'Gols marcats'!B11</f>
        <v>0</v>
      </c>
      <c r="C11" s="66">
        <f>'Gols marcats'!C11</f>
        <v>0</v>
      </c>
      <c r="D11" s="92">
        <f>'Gols marcats'!D11</f>
        <v>1</v>
      </c>
      <c r="E11" s="91">
        <f>'Gols marcats'!E11</f>
        <v>1</v>
      </c>
      <c r="F11" s="66">
        <f>'Gols marcats'!F11</f>
        <v>0</v>
      </c>
      <c r="G11" s="150">
        <f>'Gols marcats'!G11</f>
        <v>0</v>
      </c>
      <c r="H11" s="10">
        <f t="shared" si="0"/>
        <v>2</v>
      </c>
      <c r="I11" s="293">
        <v>9</v>
      </c>
    </row>
    <row r="12" spans="1:9" ht="12.75">
      <c r="A12" s="65"/>
      <c r="B12" s="119"/>
      <c r="C12" s="66"/>
      <c r="D12" s="92"/>
      <c r="E12" s="91"/>
      <c r="F12" s="66"/>
      <c r="G12" s="150"/>
      <c r="H12" s="10"/>
      <c r="I12" s="293"/>
    </row>
    <row r="13" spans="1:9" ht="12.75">
      <c r="A13" s="65" t="str">
        <f>'Gols marcats'!A13</f>
        <v>B. La Llum</v>
      </c>
      <c r="B13" s="119">
        <f>'Gols marcats'!B13</f>
        <v>1</v>
      </c>
      <c r="C13" s="66">
        <f>'Gols marcats'!C13</f>
        <v>0</v>
      </c>
      <c r="D13" s="92">
        <f>'Gols marcats'!D13</f>
        <v>1</v>
      </c>
      <c r="E13" s="91">
        <f>'Gols marcats'!E13</f>
        <v>1</v>
      </c>
      <c r="F13" s="66">
        <f>'Gols marcats'!F13</f>
        <v>0</v>
      </c>
      <c r="G13" s="150">
        <f>'Gols marcats'!G13</f>
        <v>0</v>
      </c>
      <c r="H13" s="10">
        <f t="shared" si="0"/>
        <v>3</v>
      </c>
      <c r="I13" s="293">
        <v>11</v>
      </c>
    </row>
    <row r="14" spans="1:9" ht="12.75">
      <c r="A14" s="65"/>
      <c r="B14" s="119"/>
      <c r="C14" s="66"/>
      <c r="D14" s="92"/>
      <c r="E14" s="91"/>
      <c r="F14" s="66"/>
      <c r="G14" s="150"/>
      <c r="H14" s="10"/>
      <c r="I14" s="293"/>
    </row>
    <row r="15" spans="1:9" ht="12.75">
      <c r="A15" s="65" t="str">
        <f>'Gols marcats'!A15</f>
        <v>Requena</v>
      </c>
      <c r="B15" s="119">
        <f>'Gols marcats'!B15</f>
        <v>0</v>
      </c>
      <c r="C15" s="66">
        <f>'Gols marcats'!C15</f>
        <v>1</v>
      </c>
      <c r="D15" s="92">
        <f>'Gols marcats'!D15</f>
        <v>1</v>
      </c>
      <c r="E15" s="91">
        <f>'Gols marcats'!E15</f>
        <v>0</v>
      </c>
      <c r="F15" s="66">
        <f>'Gols marcats'!F15</f>
        <v>1</v>
      </c>
      <c r="G15" s="150">
        <f>'Gols marcats'!G15</f>
        <v>1</v>
      </c>
      <c r="H15" s="10">
        <f t="shared" si="0"/>
        <v>4</v>
      </c>
      <c r="I15" s="293">
        <v>13</v>
      </c>
    </row>
    <row r="16" spans="1:9" ht="12.75">
      <c r="A16" s="65"/>
      <c r="B16" s="119"/>
      <c r="C16" s="66"/>
      <c r="D16" s="92"/>
      <c r="E16" s="91"/>
      <c r="F16" s="66"/>
      <c r="G16" s="150"/>
      <c r="H16" s="10"/>
      <c r="I16" s="293"/>
    </row>
    <row r="17" spans="1:9" ht="12.75">
      <c r="A17" s="65" t="str">
        <f>'Gols marcats'!A17</f>
        <v>Alberic</v>
      </c>
      <c r="B17" s="119">
        <f>'Gols marcats'!B17</f>
        <v>0</v>
      </c>
      <c r="C17" s="66">
        <f>'Gols marcats'!C17</f>
        <v>0</v>
      </c>
      <c r="D17" s="92">
        <f>'Gols marcats'!D17</f>
        <v>0</v>
      </c>
      <c r="E17" s="91">
        <f>'Gols marcats'!E17</f>
        <v>2</v>
      </c>
      <c r="F17" s="66">
        <f>'Gols marcats'!F17</f>
        <v>0</v>
      </c>
      <c r="G17" s="150">
        <f>'Gols marcats'!G17</f>
        <v>1</v>
      </c>
      <c r="H17" s="10">
        <f t="shared" si="0"/>
        <v>3</v>
      </c>
      <c r="I17" s="293">
        <v>15</v>
      </c>
    </row>
    <row r="18" spans="1:9" ht="12.75">
      <c r="A18" s="65"/>
      <c r="B18" s="119"/>
      <c r="C18" s="66"/>
      <c r="D18" s="92"/>
      <c r="E18" s="91"/>
      <c r="F18" s="66"/>
      <c r="G18" s="150"/>
      <c r="H18" s="10"/>
      <c r="I18" s="293"/>
    </row>
    <row r="19" spans="1:9" ht="12.75">
      <c r="A19" s="65" t="str">
        <f>'Gols marcats'!A19</f>
        <v>Pobla Llarga</v>
      </c>
      <c r="B19" s="119">
        <f>'Gols marcats'!B19</f>
        <v>0</v>
      </c>
      <c r="C19" s="66">
        <f>'Gols marcats'!C19</f>
        <v>0</v>
      </c>
      <c r="D19" s="92">
        <f>'Gols marcats'!D19</f>
        <v>0</v>
      </c>
      <c r="E19" s="91">
        <f>'Gols marcats'!E19</f>
        <v>0</v>
      </c>
      <c r="F19" s="66">
        <f>'Gols marcats'!F19</f>
        <v>0</v>
      </c>
      <c r="G19" s="150">
        <f>'Gols marcats'!G19</f>
        <v>1</v>
      </c>
      <c r="H19" s="10">
        <f t="shared" si="0"/>
        <v>1</v>
      </c>
      <c r="I19" s="293">
        <v>17</v>
      </c>
    </row>
    <row r="20" spans="1:9" ht="12.75">
      <c r="A20" s="65"/>
      <c r="B20" s="119"/>
      <c r="C20" s="66"/>
      <c r="D20" s="92"/>
      <c r="E20" s="91"/>
      <c r="F20" s="66"/>
      <c r="G20" s="150"/>
      <c r="H20" s="10"/>
      <c r="I20" s="293"/>
    </row>
    <row r="21" spans="1:9" ht="12.75">
      <c r="A21" s="65" t="str">
        <f>'Gols marcats'!A21</f>
        <v>Picassent</v>
      </c>
      <c r="B21" s="119">
        <f>'Gols marcats'!B21</f>
        <v>0</v>
      </c>
      <c r="C21" s="66">
        <f>'Gols marcats'!C21</f>
        <v>1</v>
      </c>
      <c r="D21" s="92">
        <f>'Gols marcats'!D21</f>
        <v>0</v>
      </c>
      <c r="E21" s="91">
        <f>'Gols marcats'!E21</f>
        <v>1</v>
      </c>
      <c r="F21" s="66">
        <f>'Gols marcats'!F21</f>
        <v>0</v>
      </c>
      <c r="G21" s="150">
        <f>'Gols marcats'!G21</f>
        <v>0</v>
      </c>
      <c r="H21" s="10">
        <f t="shared" si="0"/>
        <v>2</v>
      </c>
      <c r="I21" s="293">
        <v>19</v>
      </c>
    </row>
    <row r="22" spans="1:9" ht="12.75">
      <c r="A22" s="65" t="str">
        <f>'Gols marcats'!A22</f>
        <v>Catarroja</v>
      </c>
      <c r="B22" s="119">
        <f>'Gols marcats'!B22</f>
        <v>0</v>
      </c>
      <c r="C22" s="66">
        <f>'Gols marcats'!C22</f>
        <v>0</v>
      </c>
      <c r="D22" s="92">
        <f>'Gols marcats'!D22</f>
        <v>1</v>
      </c>
      <c r="E22" s="91">
        <f>'Gols marcats'!E22</f>
        <v>0</v>
      </c>
      <c r="F22" s="66">
        <f>'Gols marcats'!F22</f>
        <v>2</v>
      </c>
      <c r="G22" s="150">
        <f>'Gols marcats'!G22</f>
        <v>0</v>
      </c>
      <c r="H22" s="10">
        <f t="shared" si="0"/>
        <v>3</v>
      </c>
      <c r="I22" s="293">
        <v>20</v>
      </c>
    </row>
    <row r="23" spans="1:9" ht="12.75">
      <c r="A23" s="65"/>
      <c r="B23" s="119"/>
      <c r="C23" s="66"/>
      <c r="D23" s="92"/>
      <c r="E23" s="91"/>
      <c r="F23" s="66"/>
      <c r="G23" s="150"/>
      <c r="H23" s="10"/>
      <c r="I23" s="293"/>
    </row>
    <row r="24" spans="1:9" ht="12.75">
      <c r="A24" s="65" t="str">
        <f>'Gols marcats'!A24</f>
        <v>Torrent</v>
      </c>
      <c r="B24" s="119">
        <f>'Gols marcats'!B24</f>
        <v>1</v>
      </c>
      <c r="C24" s="66">
        <f>'Gols marcats'!C24</f>
        <v>0</v>
      </c>
      <c r="D24" s="92">
        <f>'Gols marcats'!D24</f>
        <v>0</v>
      </c>
      <c r="E24" s="91">
        <f>'Gols marcats'!E24</f>
        <v>0</v>
      </c>
      <c r="F24" s="66">
        <f>'Gols marcats'!F24</f>
        <v>0</v>
      </c>
      <c r="G24" s="150">
        <f>'Gols marcats'!G24</f>
        <v>0</v>
      </c>
      <c r="H24" s="10">
        <f t="shared" si="0"/>
        <v>1</v>
      </c>
      <c r="I24" s="293">
        <v>22</v>
      </c>
    </row>
    <row r="25" spans="1:9" ht="12.75">
      <c r="A25" s="65"/>
      <c r="B25" s="119"/>
      <c r="C25" s="66"/>
      <c r="D25" s="92"/>
      <c r="E25" s="91"/>
      <c r="F25" s="66"/>
      <c r="G25" s="150"/>
      <c r="H25" s="10"/>
      <c r="I25" s="293"/>
    </row>
    <row r="26" spans="1:9" ht="12.75">
      <c r="A26" s="65" t="str">
        <f>'Gols marcats'!A26</f>
        <v>Tavernes</v>
      </c>
      <c r="B26" s="119">
        <f>'Gols marcats'!B26</f>
        <v>0</v>
      </c>
      <c r="C26" s="66">
        <f>'Gols marcats'!C26</f>
        <v>0</v>
      </c>
      <c r="D26" s="92">
        <f>'Gols marcats'!D26</f>
        <v>0</v>
      </c>
      <c r="E26" s="91">
        <f>'Gols marcats'!E26</f>
        <v>0</v>
      </c>
      <c r="F26" s="66">
        <f>'Gols marcats'!F26</f>
        <v>0</v>
      </c>
      <c r="G26" s="150">
        <f>'Gols marcats'!G26</f>
        <v>1</v>
      </c>
      <c r="H26" s="10">
        <f t="shared" si="0"/>
        <v>1</v>
      </c>
      <c r="I26" s="293">
        <v>24</v>
      </c>
    </row>
    <row r="27" spans="1:9" ht="12.75">
      <c r="A27" s="65"/>
      <c r="B27" s="119"/>
      <c r="C27" s="66"/>
      <c r="D27" s="92"/>
      <c r="E27" s="91"/>
      <c r="F27" s="66"/>
      <c r="G27" s="150"/>
      <c r="H27" s="10"/>
      <c r="I27" s="293"/>
    </row>
    <row r="28" spans="1:9" ht="12.75">
      <c r="A28" s="65" t="str">
        <f>'Gols marcats'!A28</f>
        <v>L'Alcúdia</v>
      </c>
      <c r="B28" s="119">
        <f>'Gols marcats'!B28</f>
        <v>0</v>
      </c>
      <c r="C28" s="66">
        <f>'Gols marcats'!C28</f>
        <v>0</v>
      </c>
      <c r="D28" s="92">
        <f>'Gols marcats'!D28</f>
        <v>1</v>
      </c>
      <c r="E28" s="91">
        <f>'Gols marcats'!E28</f>
        <v>0</v>
      </c>
      <c r="F28" s="66">
        <f>'Gols marcats'!F28</f>
        <v>0</v>
      </c>
      <c r="G28" s="150">
        <f>'Gols marcats'!G28</f>
        <v>0</v>
      </c>
      <c r="H28" s="10">
        <f t="shared" si="0"/>
        <v>1</v>
      </c>
      <c r="I28" s="293">
        <v>26</v>
      </c>
    </row>
    <row r="29" spans="1:9" ht="12.75">
      <c r="A29" s="65"/>
      <c r="B29" s="119"/>
      <c r="C29" s="66"/>
      <c r="D29" s="92"/>
      <c r="E29" s="91"/>
      <c r="F29" s="66"/>
      <c r="G29" s="150"/>
      <c r="H29" s="10"/>
      <c r="I29" s="293"/>
    </row>
    <row r="30" spans="1:9" ht="12.75">
      <c r="A30" s="65"/>
      <c r="B30" s="119"/>
      <c r="C30" s="66"/>
      <c r="D30" s="92"/>
      <c r="E30" s="91"/>
      <c r="F30" s="66"/>
      <c r="G30" s="150"/>
      <c r="H30" s="10"/>
      <c r="I30" s="293"/>
    </row>
    <row r="31" spans="1:9" ht="12.75">
      <c r="A31" s="65" t="str">
        <f>'Gols marcats'!A31</f>
        <v>Alfarp</v>
      </c>
      <c r="B31" s="119">
        <f>'Gols marcats'!B31</f>
        <v>0</v>
      </c>
      <c r="C31" s="66">
        <f>'Gols marcats'!C31</f>
        <v>1</v>
      </c>
      <c r="D31" s="92">
        <f>'Gols marcats'!D31</f>
        <v>0</v>
      </c>
      <c r="E31" s="91">
        <f>'Gols marcats'!E31</f>
        <v>0</v>
      </c>
      <c r="F31" s="66">
        <f>'Gols marcats'!F31</f>
        <v>0</v>
      </c>
      <c r="G31" s="150">
        <f>'Gols marcats'!G31</f>
        <v>1</v>
      </c>
      <c r="H31" s="10">
        <f t="shared" si="0"/>
        <v>2</v>
      </c>
      <c r="I31" s="293">
        <v>29</v>
      </c>
    </row>
    <row r="32" spans="1:9" ht="12.75">
      <c r="A32" s="65"/>
      <c r="B32" s="119"/>
      <c r="C32" s="66"/>
      <c r="D32" s="92"/>
      <c r="E32" s="91"/>
      <c r="F32" s="66"/>
      <c r="G32" s="150"/>
      <c r="H32" s="10"/>
      <c r="I32" s="293"/>
    </row>
    <row r="33" spans="1:9" ht="12.75">
      <c r="A33" s="65" t="str">
        <f>'Gols marcats'!A33</f>
        <v>Chiva</v>
      </c>
      <c r="B33" s="119">
        <f>'Gols marcats'!B33</f>
        <v>0</v>
      </c>
      <c r="C33" s="66">
        <f>'Gols marcats'!C33</f>
        <v>0</v>
      </c>
      <c r="D33" s="92">
        <f>'Gols marcats'!D33</f>
        <v>3</v>
      </c>
      <c r="E33" s="91">
        <f>'Gols marcats'!E33</f>
        <v>1</v>
      </c>
      <c r="F33" s="66">
        <f>'Gols marcats'!F33</f>
        <v>1</v>
      </c>
      <c r="G33" s="150">
        <f>'Gols marcats'!G33</f>
        <v>2</v>
      </c>
      <c r="H33" s="10">
        <f t="shared" si="0"/>
        <v>7</v>
      </c>
      <c r="I33" s="293">
        <v>31</v>
      </c>
    </row>
    <row r="34" spans="1:9" ht="12.75">
      <c r="A34" s="65"/>
      <c r="B34" s="119"/>
      <c r="C34" s="66"/>
      <c r="D34" s="92"/>
      <c r="E34" s="91"/>
      <c r="F34" s="66"/>
      <c r="G34" s="150"/>
      <c r="H34" s="10"/>
      <c r="I34" s="293"/>
    </row>
    <row r="35" spans="1:9" ht="12.75">
      <c r="A35" s="65" t="str">
        <f>'Gols marcats'!A35</f>
        <v>Torre Llevant</v>
      </c>
      <c r="B35" s="119">
        <f>'Gols marcats'!B35</f>
        <v>1</v>
      </c>
      <c r="C35" s="66">
        <f>'Gols marcats'!C35</f>
        <v>0</v>
      </c>
      <c r="D35" s="92">
        <f>'Gols marcats'!D35</f>
        <v>0</v>
      </c>
      <c r="E35" s="91">
        <f>'Gols marcats'!E35</f>
        <v>1</v>
      </c>
      <c r="F35" s="66">
        <f>'Gols marcats'!F35</f>
        <v>0</v>
      </c>
      <c r="G35" s="150">
        <f>'Gols marcats'!G35</f>
        <v>0</v>
      </c>
      <c r="H35" s="10">
        <f t="shared" si="0"/>
        <v>2</v>
      </c>
      <c r="I35" s="293">
        <v>33</v>
      </c>
    </row>
    <row r="36" spans="1:9" ht="12.75">
      <c r="A36" s="65"/>
      <c r="B36" s="119"/>
      <c r="C36" s="66"/>
      <c r="D36" s="92"/>
      <c r="E36" s="91"/>
      <c r="F36" s="66"/>
      <c r="G36" s="150"/>
      <c r="H36" s="10"/>
      <c r="I36" s="293"/>
    </row>
    <row r="37" spans="1:9" ht="12.75">
      <c r="A37" s="65" t="str">
        <f>'Gols marcats'!A37</f>
        <v>Buñol</v>
      </c>
      <c r="B37" s="119">
        <f>'Gols marcats'!B37</f>
        <v>0</v>
      </c>
      <c r="C37" s="66">
        <f>'Gols marcats'!C37</f>
        <v>0</v>
      </c>
      <c r="D37" s="92">
        <f>'Gols marcats'!D37</f>
        <v>0</v>
      </c>
      <c r="E37" s="91">
        <f>'Gols marcats'!E37</f>
        <v>0</v>
      </c>
      <c r="F37" s="66">
        <f>'Gols marcats'!F37</f>
        <v>0</v>
      </c>
      <c r="G37" s="150">
        <f>'Gols marcats'!G37</f>
        <v>2</v>
      </c>
      <c r="H37" s="10">
        <f t="shared" si="0"/>
        <v>2</v>
      </c>
      <c r="I37" s="293">
        <v>35</v>
      </c>
    </row>
    <row r="38" spans="1:9" ht="12.75">
      <c r="A38" s="65"/>
      <c r="B38" s="119"/>
      <c r="C38" s="66"/>
      <c r="D38" s="92"/>
      <c r="E38" s="91"/>
      <c r="F38" s="66"/>
      <c r="G38" s="150"/>
      <c r="H38" s="10"/>
      <c r="I38" s="293"/>
    </row>
    <row r="39" spans="1:9" ht="12.75">
      <c r="A39" s="65" t="str">
        <f>'Gols marcats'!A39</f>
        <v>Carcaixent</v>
      </c>
      <c r="B39" s="119">
        <f>'Gols marcats'!B39</f>
        <v>0</v>
      </c>
      <c r="C39" s="66">
        <f>'Gols marcats'!C39</f>
        <v>0</v>
      </c>
      <c r="D39" s="92">
        <f>'Gols marcats'!D39</f>
        <v>0</v>
      </c>
      <c r="E39" s="91">
        <f>'Gols marcats'!E39</f>
        <v>0</v>
      </c>
      <c r="F39" s="66">
        <f>'Gols marcats'!F39</f>
        <v>0</v>
      </c>
      <c r="G39" s="150">
        <f>'Gols marcats'!G39</f>
        <v>0</v>
      </c>
      <c r="H39" s="10">
        <f t="shared" si="0"/>
        <v>0</v>
      </c>
      <c r="I39" s="293">
        <v>37</v>
      </c>
    </row>
    <row r="40" spans="1:9" ht="12.75">
      <c r="A40" s="65"/>
      <c r="B40" s="119"/>
      <c r="C40" s="66"/>
      <c r="D40" s="92"/>
      <c r="E40" s="91"/>
      <c r="F40" s="66"/>
      <c r="G40" s="150"/>
      <c r="H40" s="10"/>
      <c r="I40" s="293"/>
    </row>
    <row r="41" spans="1:9" ht="12.75">
      <c r="A41" s="65"/>
      <c r="B41" s="119"/>
      <c r="C41" s="66"/>
      <c r="D41" s="92"/>
      <c r="E41" s="91"/>
      <c r="F41" s="66"/>
      <c r="G41" s="150"/>
      <c r="H41" s="10"/>
      <c r="I41" s="293"/>
    </row>
    <row r="42" spans="1:9" ht="12.75">
      <c r="A42" s="65" t="str">
        <f>'Gols marcats'!A42</f>
        <v>Santa Pola</v>
      </c>
      <c r="B42" s="119">
        <f>'Gols marcats'!B42</f>
        <v>0</v>
      </c>
      <c r="C42" s="66">
        <f>'Gols marcats'!C42</f>
        <v>0</v>
      </c>
      <c r="D42" s="92">
        <f>'Gols marcats'!D42</f>
        <v>1</v>
      </c>
      <c r="E42" s="91">
        <f>'Gols marcats'!E42</f>
        <v>1</v>
      </c>
      <c r="F42" s="66">
        <f>'Gols marcats'!F42</f>
        <v>0</v>
      </c>
      <c r="G42" s="150">
        <f>'Gols marcats'!G42</f>
        <v>1</v>
      </c>
      <c r="H42" s="10">
        <f t="shared" si="0"/>
        <v>3</v>
      </c>
      <c r="I42" s="293">
        <v>40</v>
      </c>
    </row>
    <row r="43" spans="1:9" ht="12.75">
      <c r="A43" s="65"/>
      <c r="B43" s="119"/>
      <c r="C43" s="66"/>
      <c r="D43" s="92"/>
      <c r="E43" s="91"/>
      <c r="F43" s="66"/>
      <c r="G43" s="150"/>
      <c r="H43" s="10"/>
      <c r="I43" s="293"/>
    </row>
    <row r="44" spans="1:9" ht="13.5" thickBot="1">
      <c r="A44" s="65" t="str">
        <f>'Gols marcats'!A44</f>
        <v>Betxí</v>
      </c>
      <c r="B44" s="119">
        <f>'Gols marcats'!B44</f>
        <v>0</v>
      </c>
      <c r="C44" s="66">
        <f>'Gols marcats'!C44</f>
        <v>0</v>
      </c>
      <c r="D44" s="92">
        <f>'Gols marcats'!D44</f>
        <v>2</v>
      </c>
      <c r="E44" s="91">
        <f>'Gols marcats'!E44</f>
        <v>0</v>
      </c>
      <c r="F44" s="66">
        <f>'Gols marcats'!F44</f>
        <v>0</v>
      </c>
      <c r="G44" s="150">
        <f>'Gols marcats'!G44</f>
        <v>0</v>
      </c>
      <c r="H44" s="10">
        <f t="shared" si="0"/>
        <v>2</v>
      </c>
      <c r="I44" s="293">
        <v>42</v>
      </c>
    </row>
    <row r="45" spans="1:8" ht="12.75" hidden="1">
      <c r="A45" s="65">
        <f>'Gols marcats'!A45</f>
        <v>0</v>
      </c>
      <c r="B45" s="119">
        <f>'Gols marcats'!B45</f>
        <v>0</v>
      </c>
      <c r="C45" s="66">
        <f>'Gols marcats'!C45</f>
        <v>0</v>
      </c>
      <c r="D45" s="92">
        <f>'Gols marcats'!D45</f>
        <v>0</v>
      </c>
      <c r="E45" s="91">
        <f>'Gols marcats'!E45</f>
        <v>0</v>
      </c>
      <c r="F45" s="66">
        <f>'Gols marcats'!F45</f>
        <v>0</v>
      </c>
      <c r="G45" s="150">
        <f>'Gols marcats'!G45</f>
        <v>0</v>
      </c>
      <c r="H45" s="10">
        <f t="shared" si="0"/>
        <v>0</v>
      </c>
    </row>
    <row r="46" spans="1:8" ht="12.75" hidden="1">
      <c r="A46" s="65">
        <f>'Gols marcats'!A46</f>
        <v>0</v>
      </c>
      <c r="B46" s="119">
        <f>'Gols marcats'!B46</f>
        <v>0</v>
      </c>
      <c r="C46" s="66">
        <f>'Gols marcats'!C46</f>
        <v>0</v>
      </c>
      <c r="D46" s="92">
        <f>'Gols marcats'!D46</f>
        <v>0</v>
      </c>
      <c r="E46" s="91">
        <f>'Gols marcats'!E46</f>
        <v>0</v>
      </c>
      <c r="F46" s="66">
        <f>'Gols marcats'!F46</f>
        <v>0</v>
      </c>
      <c r="G46" s="150">
        <f>'Gols marcats'!G46</f>
        <v>0</v>
      </c>
      <c r="H46" s="10">
        <f t="shared" si="0"/>
        <v>0</v>
      </c>
    </row>
    <row r="47" spans="1:8" ht="12.75" hidden="1">
      <c r="A47" s="65">
        <f>'Gols marcats'!A47</f>
        <v>0</v>
      </c>
      <c r="B47" s="119">
        <f>'Gols marcats'!B47</f>
        <v>0</v>
      </c>
      <c r="C47" s="66">
        <f>'Gols marcats'!C47</f>
        <v>0</v>
      </c>
      <c r="D47" s="92">
        <f>'Gols marcats'!D47</f>
        <v>0</v>
      </c>
      <c r="E47" s="91">
        <f>'Gols marcats'!E47</f>
        <v>0</v>
      </c>
      <c r="F47" s="66">
        <f>'Gols marcats'!F47</f>
        <v>0</v>
      </c>
      <c r="G47" s="150">
        <f>'Gols marcats'!G47</f>
        <v>0</v>
      </c>
      <c r="H47" s="10">
        <f t="shared" si="0"/>
        <v>0</v>
      </c>
    </row>
    <row r="48" spans="1:8" ht="12.75" hidden="1">
      <c r="A48" s="65" t="str">
        <f>'Gols marcats'!A48</f>
        <v>Catarroja</v>
      </c>
      <c r="B48" s="119">
        <f>'Gols marcats'!B48</f>
        <v>0</v>
      </c>
      <c r="C48" s="66">
        <f>'Gols marcats'!C48</f>
        <v>0</v>
      </c>
      <c r="D48" s="92">
        <f>'Gols marcats'!D48</f>
        <v>0</v>
      </c>
      <c r="E48" s="91">
        <f>'Gols marcats'!E48</f>
        <v>0</v>
      </c>
      <c r="F48" s="66">
        <f>'Gols marcats'!F48</f>
        <v>0</v>
      </c>
      <c r="G48" s="150">
        <f>'Gols marcats'!G48</f>
        <v>0</v>
      </c>
      <c r="H48" s="10">
        <f t="shared" si="0"/>
        <v>0</v>
      </c>
    </row>
    <row r="49" spans="1:8" ht="12.75" hidden="1">
      <c r="A49" s="65" t="str">
        <f>'Gols marcats'!A49</f>
        <v>Paiporta</v>
      </c>
      <c r="B49" s="119">
        <f>'Gols marcats'!B49</f>
        <v>0</v>
      </c>
      <c r="C49" s="66">
        <f>'Gols marcats'!C49</f>
        <v>0</v>
      </c>
      <c r="D49" s="92">
        <f>'Gols marcats'!D49</f>
        <v>0</v>
      </c>
      <c r="E49" s="91">
        <f>'Gols marcats'!E49</f>
        <v>0</v>
      </c>
      <c r="F49" s="66">
        <f>'Gols marcats'!F49</f>
        <v>0</v>
      </c>
      <c r="G49" s="150">
        <f>'Gols marcats'!G49</f>
        <v>0</v>
      </c>
      <c r="H49" s="10">
        <f t="shared" si="0"/>
        <v>0</v>
      </c>
    </row>
    <row r="50" spans="1:8" ht="13.5" hidden="1" thickBot="1">
      <c r="A50" s="65" t="str">
        <f>'Gols marcats'!A50</f>
        <v>Torrent</v>
      </c>
      <c r="B50" s="96">
        <f>'Gols marcats'!B50</f>
        <v>0</v>
      </c>
      <c r="C50" s="94">
        <f>'Gols marcats'!C50</f>
        <v>0</v>
      </c>
      <c r="D50" s="95">
        <f>'Gols marcats'!D50</f>
        <v>0</v>
      </c>
      <c r="E50" s="145">
        <f>'Gols marcats'!E50</f>
        <v>0</v>
      </c>
      <c r="F50" s="94">
        <f>'Gols marcats'!F50</f>
        <v>0</v>
      </c>
      <c r="G50" s="150">
        <f>'Gols marcats'!G50</f>
        <v>0</v>
      </c>
      <c r="H50" s="10">
        <f t="shared" si="0"/>
        <v>0</v>
      </c>
    </row>
    <row r="51" spans="1:14" ht="14.25" thickBot="1" thickTop="1">
      <c r="A51" s="39" t="s">
        <v>36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4</v>
      </c>
      <c r="C53" s="56">
        <f>(B53/N53)</f>
        <v>0.0851063829787234</v>
      </c>
      <c r="D53" s="35">
        <f>SUM(C3:C46)</f>
        <v>3</v>
      </c>
      <c r="E53" s="56">
        <f>(D53/N53)</f>
        <v>0.06382978723404255</v>
      </c>
      <c r="F53" s="35">
        <f>SUM(D3:D46)</f>
        <v>13</v>
      </c>
      <c r="G53" s="57">
        <f>(F53/N53)</f>
        <v>0.2765957446808511</v>
      </c>
      <c r="H53" s="55">
        <f>SUM(E3:E46)</f>
        <v>8</v>
      </c>
      <c r="I53" s="56">
        <f>(H53/N53)</f>
        <v>0.1702127659574468</v>
      </c>
      <c r="J53" s="35">
        <f>SUM(F3:F46)</f>
        <v>7</v>
      </c>
      <c r="K53" s="56">
        <f>(J53/N53)</f>
        <v>0.14893617021276595</v>
      </c>
      <c r="L53" s="35">
        <f>SUM(G3:G46)</f>
        <v>12</v>
      </c>
      <c r="M53" s="57">
        <f>(L53/N53)</f>
        <v>0.2553191489361702</v>
      </c>
      <c r="N53" s="59">
        <f>SUM(H3:H50)</f>
        <v>47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24" sqref="A24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/>
      <c r="B3" s="157"/>
      <c r="C3" s="158"/>
      <c r="D3" s="165"/>
      <c r="E3" s="164"/>
      <c r="F3" s="158"/>
      <c r="G3" s="167"/>
      <c r="H3" s="151"/>
    </row>
    <row r="4" spans="1:8" ht="12.75">
      <c r="A4" s="65" t="str">
        <f>'Gols marcats'!A4</f>
        <v>Paiporta</v>
      </c>
      <c r="B4" s="119">
        <f>'Gols encaixats'!B4</f>
        <v>0</v>
      </c>
      <c r="C4" s="66">
        <f>'Gols encaixats'!C4</f>
        <v>0</v>
      </c>
      <c r="D4" s="92">
        <f>'Gols encaixats'!D4</f>
        <v>1</v>
      </c>
      <c r="E4" s="91">
        <f>'Gols encaixats'!E4</f>
        <v>0</v>
      </c>
      <c r="F4" s="66">
        <f>'Gols encaixats'!F4</f>
        <v>0</v>
      </c>
      <c r="G4" s="93">
        <f>'Gols encaixats'!G4</f>
        <v>0</v>
      </c>
      <c r="H4" s="151">
        <f>'Gols encaixats'!H4</f>
        <v>1</v>
      </c>
    </row>
    <row r="5" spans="1:8" ht="12.75">
      <c r="A5" s="65"/>
      <c r="B5" s="119"/>
      <c r="C5" s="66"/>
      <c r="D5" s="92"/>
      <c r="E5" s="91"/>
      <c r="F5" s="66"/>
      <c r="G5" s="93"/>
      <c r="H5" s="151"/>
    </row>
    <row r="6" spans="1:8" ht="12.75">
      <c r="A6" s="65" t="str">
        <f>'Gols marcats'!A6</f>
        <v>Cheste</v>
      </c>
      <c r="B6" s="119">
        <f>'Gols encaixats'!B6</f>
        <v>0</v>
      </c>
      <c r="C6" s="66">
        <f>'Gols encaixats'!C6</f>
        <v>0</v>
      </c>
      <c r="D6" s="92">
        <f>'Gols encaixats'!D6</f>
        <v>0</v>
      </c>
      <c r="E6" s="91">
        <f>'Gols encaixats'!E6</f>
        <v>0</v>
      </c>
      <c r="F6" s="66">
        <f>'Gols encaixats'!F6</f>
        <v>0</v>
      </c>
      <c r="G6" s="93">
        <f>'Gols encaixats'!G6</f>
        <v>0</v>
      </c>
      <c r="H6" s="151">
        <f>'Gols encaixats'!H6</f>
        <v>0</v>
      </c>
    </row>
    <row r="7" spans="1:8" ht="12.75">
      <c r="A7" s="65"/>
      <c r="B7" s="119"/>
      <c r="C7" s="66"/>
      <c r="D7" s="92"/>
      <c r="E7" s="91"/>
      <c r="F7" s="66"/>
      <c r="G7" s="93"/>
      <c r="H7" s="151"/>
    </row>
    <row r="8" spans="1:8" ht="12.75">
      <c r="A8" s="65" t="str">
        <f>'Gols marcats'!A8</f>
        <v>Silla</v>
      </c>
      <c r="B8" s="119">
        <f>'Gols encaixats'!B8</f>
        <v>0</v>
      </c>
      <c r="C8" s="66">
        <f>'Gols encaixats'!C8</f>
        <v>0</v>
      </c>
      <c r="D8" s="92">
        <f>'Gols encaixats'!D8</f>
        <v>0</v>
      </c>
      <c r="E8" s="91">
        <f>'Gols encaixats'!E8</f>
        <v>0</v>
      </c>
      <c r="F8" s="66">
        <f>'Gols encaixats'!F8</f>
        <v>0</v>
      </c>
      <c r="G8" s="93">
        <f>'Gols encaixats'!G8</f>
        <v>0</v>
      </c>
      <c r="H8" s="151">
        <f>'Gols encaixats'!H8</f>
        <v>0</v>
      </c>
    </row>
    <row r="9" spans="1:8" ht="12.75">
      <c r="A9" s="65"/>
      <c r="B9" s="119"/>
      <c r="C9" s="66"/>
      <c r="D9" s="92"/>
      <c r="E9" s="91"/>
      <c r="F9" s="66"/>
      <c r="G9" s="93"/>
      <c r="H9" s="151"/>
    </row>
    <row r="10" spans="1:8" ht="12.75">
      <c r="A10" s="65" t="str">
        <f>'Gols marcats'!A10</f>
        <v>Mislata</v>
      </c>
      <c r="B10" s="119">
        <f>'Gols encaixats'!B10</f>
        <v>0</v>
      </c>
      <c r="C10" s="66">
        <f>'Gols encaixats'!C10</f>
        <v>0</v>
      </c>
      <c r="D10" s="92">
        <f>'Gols encaixats'!D10</f>
        <v>0</v>
      </c>
      <c r="E10" s="91">
        <f>'Gols encaixats'!E10</f>
        <v>0</v>
      </c>
      <c r="F10" s="66">
        <f>'Gols encaixats'!F10</f>
        <v>0</v>
      </c>
      <c r="G10" s="93">
        <f>'Gols encaixats'!G10</f>
        <v>0</v>
      </c>
      <c r="H10" s="151">
        <f>'Gols encaixats'!H10</f>
        <v>0</v>
      </c>
    </row>
    <row r="11" spans="1:8" ht="12.75">
      <c r="A11" s="65" t="str">
        <f>'Gols marcats'!A11</f>
        <v>Cullera</v>
      </c>
      <c r="B11" s="119">
        <f>'Gols encaixats'!B11</f>
        <v>0</v>
      </c>
      <c r="C11" s="66">
        <f>'Gols encaixats'!C11</f>
        <v>0</v>
      </c>
      <c r="D11" s="92">
        <f>'Gols encaixats'!D11</f>
        <v>1</v>
      </c>
      <c r="E11" s="91">
        <f>'Gols encaixats'!E11</f>
        <v>0</v>
      </c>
      <c r="F11" s="66">
        <f>'Gols encaixats'!F11</f>
        <v>0</v>
      </c>
      <c r="G11" s="93">
        <f>'Gols encaixats'!G11</f>
        <v>0</v>
      </c>
      <c r="H11" s="151">
        <f>'Gols encaixats'!H11</f>
        <v>1</v>
      </c>
    </row>
    <row r="12" spans="1:8" ht="12.75">
      <c r="A12" s="65"/>
      <c r="B12" s="119"/>
      <c r="C12" s="66"/>
      <c r="D12" s="92"/>
      <c r="E12" s="91"/>
      <c r="F12" s="66"/>
      <c r="G12" s="93"/>
      <c r="H12" s="151"/>
    </row>
    <row r="13" spans="1:8" ht="12.75">
      <c r="A13" s="65" t="str">
        <f>'Gols marcats'!A13</f>
        <v>B. La Llum</v>
      </c>
      <c r="B13" s="119">
        <f>'Gols encaixats'!B13</f>
        <v>1</v>
      </c>
      <c r="C13" s="66">
        <f>'Gols encaixats'!C13</f>
        <v>1</v>
      </c>
      <c r="D13" s="92">
        <f>'Gols encaixats'!D13</f>
        <v>0</v>
      </c>
      <c r="E13" s="91">
        <f>'Gols encaixats'!E13</f>
        <v>0</v>
      </c>
      <c r="F13" s="66">
        <f>'Gols encaixats'!F13</f>
        <v>0</v>
      </c>
      <c r="G13" s="93">
        <f>'Gols encaixats'!G13</f>
        <v>0</v>
      </c>
      <c r="H13" s="151">
        <f>'Gols encaixats'!H13</f>
        <v>2</v>
      </c>
    </row>
    <row r="14" spans="1:8" ht="12.75">
      <c r="A14" s="65"/>
      <c r="B14" s="119"/>
      <c r="C14" s="66"/>
      <c r="D14" s="92"/>
      <c r="E14" s="91"/>
      <c r="F14" s="66"/>
      <c r="G14" s="93"/>
      <c r="H14" s="151"/>
    </row>
    <row r="15" spans="1:8" ht="12.75">
      <c r="A15" s="65" t="str">
        <f>'Gols marcats'!A15</f>
        <v>Requena</v>
      </c>
      <c r="B15" s="119">
        <f>'Gols encaixats'!B15</f>
        <v>0</v>
      </c>
      <c r="C15" s="66">
        <f>'Gols encaixats'!C15</f>
        <v>0</v>
      </c>
      <c r="D15" s="92">
        <f>'Gols encaixats'!D15</f>
        <v>0</v>
      </c>
      <c r="E15" s="91">
        <f>'Gols encaixats'!E15</f>
        <v>0</v>
      </c>
      <c r="F15" s="66">
        <f>'Gols encaixats'!F15</f>
        <v>0</v>
      </c>
      <c r="G15" s="93">
        <f>'Gols encaixats'!G15</f>
        <v>1</v>
      </c>
      <c r="H15" s="151">
        <f>'Gols encaixats'!H15</f>
        <v>1</v>
      </c>
    </row>
    <row r="16" spans="1:8" ht="12.75">
      <c r="A16" s="65"/>
      <c r="B16" s="119"/>
      <c r="C16" s="66"/>
      <c r="D16" s="92"/>
      <c r="E16" s="91"/>
      <c r="F16" s="66"/>
      <c r="G16" s="93"/>
      <c r="H16" s="151"/>
    </row>
    <row r="17" spans="1:8" ht="12.75">
      <c r="A17" s="65" t="str">
        <f>'Gols marcats'!A17</f>
        <v>Alberic</v>
      </c>
      <c r="B17" s="119">
        <f>'Gols encaixats'!B17</f>
        <v>0</v>
      </c>
      <c r="C17" s="66">
        <f>'Gols encaixats'!C17</f>
        <v>0</v>
      </c>
      <c r="D17" s="92">
        <f>'Gols encaixats'!D17</f>
        <v>1</v>
      </c>
      <c r="E17" s="91">
        <f>'Gols encaixats'!E17</f>
        <v>0</v>
      </c>
      <c r="F17" s="66">
        <f>'Gols encaixats'!F17</f>
        <v>1</v>
      </c>
      <c r="G17" s="93">
        <f>'Gols encaixats'!G17</f>
        <v>0</v>
      </c>
      <c r="H17" s="151">
        <f>'Gols encaixats'!H17</f>
        <v>2</v>
      </c>
    </row>
    <row r="18" spans="1:8" ht="12.75">
      <c r="A18" s="65"/>
      <c r="B18" s="119"/>
      <c r="C18" s="66"/>
      <c r="D18" s="92"/>
      <c r="E18" s="91"/>
      <c r="F18" s="66"/>
      <c r="G18" s="93"/>
      <c r="H18" s="151"/>
    </row>
    <row r="19" spans="1:8" ht="12.75">
      <c r="A19" s="65" t="str">
        <f>'Gols marcats'!A19</f>
        <v>Pobla Llarga</v>
      </c>
      <c r="B19" s="119">
        <f>'Gols encaixats'!B19</f>
        <v>0</v>
      </c>
      <c r="C19" s="66">
        <f>'Gols encaixats'!C19</f>
        <v>0</v>
      </c>
      <c r="D19" s="92">
        <f>'Gols encaixats'!D19</f>
        <v>0</v>
      </c>
      <c r="E19" s="91">
        <f>'Gols encaixats'!E19</f>
        <v>0</v>
      </c>
      <c r="F19" s="66">
        <f>'Gols encaixats'!F19</f>
        <v>0</v>
      </c>
      <c r="G19" s="93">
        <f>'Gols encaixats'!G19</f>
        <v>0</v>
      </c>
      <c r="H19" s="151">
        <f>'Gols encaixats'!H19</f>
        <v>0</v>
      </c>
    </row>
    <row r="20" spans="1:8" ht="12.75">
      <c r="A20" s="65"/>
      <c r="B20" s="119"/>
      <c r="C20" s="66"/>
      <c r="D20" s="92"/>
      <c r="E20" s="91"/>
      <c r="F20" s="66"/>
      <c r="G20" s="93"/>
      <c r="H20" s="151"/>
    </row>
    <row r="21" spans="1:8" ht="12.75">
      <c r="A21" s="65" t="str">
        <f>'Gols marcats'!A21</f>
        <v>Picassent</v>
      </c>
      <c r="B21" s="119">
        <f>'Gols encaixats'!B21</f>
        <v>0</v>
      </c>
      <c r="C21" s="66">
        <f>'Gols encaixats'!C21</f>
        <v>0</v>
      </c>
      <c r="D21" s="92">
        <f>'Gols encaixats'!D21</f>
        <v>0</v>
      </c>
      <c r="E21" s="91">
        <f>'Gols encaixats'!E21</f>
        <v>0</v>
      </c>
      <c r="F21" s="66">
        <f>'Gols encaixats'!F21</f>
        <v>0</v>
      </c>
      <c r="G21" s="93">
        <f>'Gols encaixats'!G21</f>
        <v>0</v>
      </c>
      <c r="H21" s="151">
        <f>'Gols encaixats'!H21</f>
        <v>0</v>
      </c>
    </row>
    <row r="22" spans="1:8" ht="12.75">
      <c r="A22" s="65" t="str">
        <f>'Gols marcats'!A22</f>
        <v>Catarroja</v>
      </c>
      <c r="B22" s="119">
        <f>'Gols encaixats'!B22</f>
        <v>0</v>
      </c>
      <c r="C22" s="66">
        <f>'Gols encaixats'!C22</f>
        <v>0</v>
      </c>
      <c r="D22" s="92">
        <f>'Gols encaixats'!D22</f>
        <v>0</v>
      </c>
      <c r="E22" s="91">
        <f>'Gols encaixats'!E22</f>
        <v>1</v>
      </c>
      <c r="F22" s="66">
        <f>'Gols encaixats'!F22</f>
        <v>0</v>
      </c>
      <c r="G22" s="93">
        <f>'Gols encaixats'!G22</f>
        <v>0</v>
      </c>
      <c r="H22" s="151">
        <f>'Gols encaixats'!H22</f>
        <v>1</v>
      </c>
    </row>
    <row r="23" spans="1:8" ht="12.75">
      <c r="A23" s="65"/>
      <c r="B23" s="119"/>
      <c r="C23" s="66"/>
      <c r="D23" s="92"/>
      <c r="E23" s="91"/>
      <c r="F23" s="66"/>
      <c r="G23" s="93"/>
      <c r="H23" s="151"/>
    </row>
    <row r="24" spans="1:9" ht="12.75">
      <c r="A24" s="65" t="str">
        <f>'Gols marcats'!A24</f>
        <v>Torrent</v>
      </c>
      <c r="B24" s="119">
        <f>'Gols encaixats'!B24</f>
        <v>0</v>
      </c>
      <c r="C24" s="66">
        <f>'Gols encaixats'!C24</f>
        <v>0</v>
      </c>
      <c r="D24" s="92">
        <f>'Gols encaixats'!D24</f>
        <v>0</v>
      </c>
      <c r="E24" s="91">
        <f>'Gols encaixats'!E24</f>
        <v>0</v>
      </c>
      <c r="F24" s="66">
        <f>'Gols encaixats'!F24</f>
        <v>0</v>
      </c>
      <c r="G24" s="93">
        <f>'Gols encaixats'!G24</f>
        <v>0</v>
      </c>
      <c r="H24" s="151">
        <f>'Gols encaixats'!H24</f>
        <v>0</v>
      </c>
      <c r="I24" s="296" t="s">
        <v>147</v>
      </c>
    </row>
    <row r="25" spans="1:8" ht="12.75">
      <c r="A25" s="65"/>
      <c r="B25" s="119"/>
      <c r="C25" s="66"/>
      <c r="D25" s="92"/>
      <c r="E25" s="91"/>
      <c r="F25" s="66"/>
      <c r="G25" s="93"/>
      <c r="H25" s="151"/>
    </row>
    <row r="26" spans="1:8" ht="12.75">
      <c r="A26" s="65" t="str">
        <f>'Gols marcats'!A26</f>
        <v>Tavernes</v>
      </c>
      <c r="B26" s="119">
        <f>'Gols encaixats'!B26</f>
        <v>0</v>
      </c>
      <c r="C26" s="66">
        <f>'Gols encaixats'!C26</f>
        <v>0</v>
      </c>
      <c r="D26" s="92">
        <f>'Gols encaixats'!D26</f>
        <v>0</v>
      </c>
      <c r="E26" s="91">
        <f>'Gols encaixats'!E26</f>
        <v>0</v>
      </c>
      <c r="F26" s="66">
        <f>'Gols encaixats'!F26</f>
        <v>2</v>
      </c>
      <c r="G26" s="93">
        <f>'Gols encaixats'!G26</f>
        <v>0</v>
      </c>
      <c r="H26" s="151">
        <f>'Gols encaixats'!H26</f>
        <v>2</v>
      </c>
    </row>
    <row r="27" spans="1:8" ht="12.75">
      <c r="A27" s="65"/>
      <c r="B27" s="119"/>
      <c r="C27" s="66"/>
      <c r="D27" s="92"/>
      <c r="E27" s="91"/>
      <c r="F27" s="66"/>
      <c r="G27" s="93"/>
      <c r="H27" s="151"/>
    </row>
    <row r="28" spans="1:8" ht="12.75">
      <c r="A28" s="65" t="str">
        <f>'Gols marcats'!A28</f>
        <v>L'Alcúdia</v>
      </c>
      <c r="B28" s="119">
        <f>'Gols encaixats'!B28</f>
        <v>0</v>
      </c>
      <c r="C28" s="66">
        <f>'Gols encaixats'!C28</f>
        <v>0</v>
      </c>
      <c r="D28" s="92">
        <f>'Gols encaixats'!D28</f>
        <v>0</v>
      </c>
      <c r="E28" s="91">
        <f>'Gols encaixats'!E28</f>
        <v>0</v>
      </c>
      <c r="F28" s="66">
        <f>'Gols encaixats'!F28</f>
        <v>0</v>
      </c>
      <c r="G28" s="93">
        <f>'Gols encaixats'!G28</f>
        <v>0</v>
      </c>
      <c r="H28" s="151">
        <f>'Gols encaixats'!H28</f>
        <v>0</v>
      </c>
    </row>
    <row r="29" spans="1:8" ht="12.75">
      <c r="A29" s="65"/>
      <c r="B29" s="119"/>
      <c r="C29" s="66"/>
      <c r="D29" s="92"/>
      <c r="E29" s="91"/>
      <c r="F29" s="66"/>
      <c r="G29" s="93"/>
      <c r="H29" s="151"/>
    </row>
    <row r="30" spans="1:8" ht="12.75">
      <c r="A30" s="65"/>
      <c r="B30" s="119"/>
      <c r="C30" s="66"/>
      <c r="D30" s="92"/>
      <c r="E30" s="91"/>
      <c r="F30" s="66"/>
      <c r="G30" s="93"/>
      <c r="H30" s="151"/>
    </row>
    <row r="31" spans="1:8" ht="12.75">
      <c r="A31" s="65" t="str">
        <f>'Gols marcats'!A31</f>
        <v>Alfarp</v>
      </c>
      <c r="B31" s="119">
        <f>'Gols encaixats'!B31</f>
        <v>1</v>
      </c>
      <c r="C31" s="66">
        <f>'Gols encaixats'!C31</f>
        <v>0</v>
      </c>
      <c r="D31" s="92">
        <f>'Gols encaixats'!D31</f>
        <v>0</v>
      </c>
      <c r="E31" s="91">
        <f>'Gols encaixats'!E31</f>
        <v>0</v>
      </c>
      <c r="F31" s="66">
        <f>'Gols encaixats'!F31</f>
        <v>0</v>
      </c>
      <c r="G31" s="93">
        <f>'Gols encaixats'!G31</f>
        <v>0</v>
      </c>
      <c r="H31" s="151">
        <f>'Gols encaixats'!H31</f>
        <v>1</v>
      </c>
    </row>
    <row r="32" spans="1:8" ht="12.75">
      <c r="A32" s="65"/>
      <c r="B32" s="119"/>
      <c r="C32" s="66"/>
      <c r="D32" s="92"/>
      <c r="E32" s="91"/>
      <c r="F32" s="66"/>
      <c r="G32" s="93"/>
      <c r="H32" s="151"/>
    </row>
    <row r="33" spans="1:8" ht="12.75">
      <c r="A33" s="65" t="str">
        <f>'Gols marcats'!A33</f>
        <v>Chiva</v>
      </c>
      <c r="B33" s="119">
        <f>'Gols encaixats'!B33</f>
        <v>0</v>
      </c>
      <c r="C33" s="66">
        <f>'Gols encaixats'!C33</f>
        <v>0</v>
      </c>
      <c r="D33" s="92">
        <f>'Gols encaixats'!D33</f>
        <v>0</v>
      </c>
      <c r="E33" s="91">
        <f>'Gols encaixats'!E33</f>
        <v>0</v>
      </c>
      <c r="F33" s="66">
        <f>'Gols encaixats'!F33</f>
        <v>0</v>
      </c>
      <c r="G33" s="93">
        <f>'Gols encaixats'!G33</f>
        <v>1</v>
      </c>
      <c r="H33" s="151">
        <f>'Gols encaixats'!H33</f>
        <v>1</v>
      </c>
    </row>
    <row r="34" spans="1:8" ht="12.75">
      <c r="A34" s="65"/>
      <c r="B34" s="119"/>
      <c r="C34" s="66"/>
      <c r="D34" s="92"/>
      <c r="E34" s="91"/>
      <c r="F34" s="66"/>
      <c r="G34" s="93"/>
      <c r="H34" s="151"/>
    </row>
    <row r="35" spans="1:8" ht="12.75">
      <c r="A35" s="65" t="str">
        <f>'Gols marcats'!A35</f>
        <v>Torre Llevant</v>
      </c>
      <c r="B35" s="119">
        <f>'Gols encaixats'!B35</f>
        <v>0</v>
      </c>
      <c r="C35" s="66">
        <f>'Gols encaixats'!C35</f>
        <v>0</v>
      </c>
      <c r="D35" s="92">
        <f>'Gols encaixats'!D35</f>
        <v>0</v>
      </c>
      <c r="E35" s="91">
        <f>'Gols encaixats'!E35</f>
        <v>0</v>
      </c>
      <c r="F35" s="66">
        <f>'Gols encaixats'!F35</f>
        <v>0</v>
      </c>
      <c r="G35" s="93">
        <f>'Gols encaixats'!G35</f>
        <v>0</v>
      </c>
      <c r="H35" s="151">
        <f>'Gols encaixats'!H35</f>
        <v>0</v>
      </c>
    </row>
    <row r="36" spans="1:8" ht="12.75">
      <c r="A36" s="65"/>
      <c r="B36" s="119"/>
      <c r="C36" s="66"/>
      <c r="D36" s="92"/>
      <c r="E36" s="91"/>
      <c r="F36" s="66"/>
      <c r="G36" s="93"/>
      <c r="H36" s="151"/>
    </row>
    <row r="37" spans="1:8" ht="12.75">
      <c r="A37" s="65" t="str">
        <f>'Gols marcats'!A37</f>
        <v>Buñol</v>
      </c>
      <c r="B37" s="119">
        <f>'Gols encaixats'!B37</f>
        <v>0</v>
      </c>
      <c r="C37" s="66">
        <f>'Gols encaixats'!C37</f>
        <v>0</v>
      </c>
      <c r="D37" s="92">
        <f>'Gols encaixats'!D37</f>
        <v>0</v>
      </c>
      <c r="E37" s="91">
        <f>'Gols encaixats'!E37</f>
        <v>0</v>
      </c>
      <c r="F37" s="66">
        <f>'Gols encaixats'!F37</f>
        <v>0</v>
      </c>
      <c r="G37" s="93">
        <f>'Gols encaixats'!G37</f>
        <v>0</v>
      </c>
      <c r="H37" s="151">
        <f>'Gols encaixats'!H37</f>
        <v>0</v>
      </c>
    </row>
    <row r="38" spans="1:8" ht="12.75">
      <c r="A38" s="65"/>
      <c r="B38" s="119"/>
      <c r="C38" s="66"/>
      <c r="D38" s="92"/>
      <c r="E38" s="91"/>
      <c r="F38" s="66"/>
      <c r="G38" s="93"/>
      <c r="H38" s="151"/>
    </row>
    <row r="39" spans="1:8" ht="12.75">
      <c r="A39" s="65" t="str">
        <f>'Gols marcats'!A39</f>
        <v>Carcaixent</v>
      </c>
      <c r="B39" s="119">
        <f>'Gols encaixats'!B39</f>
        <v>0</v>
      </c>
      <c r="C39" s="66">
        <f>'Gols encaixats'!C39</f>
        <v>1</v>
      </c>
      <c r="D39" s="92">
        <f>'Gols encaixats'!D39</f>
        <v>0</v>
      </c>
      <c r="E39" s="91">
        <f>'Gols encaixats'!E39</f>
        <v>1</v>
      </c>
      <c r="F39" s="66">
        <f>'Gols encaixats'!F39</f>
        <v>0</v>
      </c>
      <c r="G39" s="93">
        <f>'Gols encaixats'!G39</f>
        <v>1</v>
      </c>
      <c r="H39" s="151">
        <f>'Gols encaixats'!H39</f>
        <v>3</v>
      </c>
    </row>
    <row r="40" spans="1:8" ht="12.75">
      <c r="A40" s="65"/>
      <c r="B40" s="119"/>
      <c r="C40" s="66"/>
      <c r="D40" s="92"/>
      <c r="E40" s="91"/>
      <c r="F40" s="66"/>
      <c r="G40" s="93"/>
      <c r="H40" s="151"/>
    </row>
    <row r="41" spans="1:8" ht="12.75">
      <c r="A41" s="65"/>
      <c r="B41" s="119"/>
      <c r="C41" s="66"/>
      <c r="D41" s="92"/>
      <c r="E41" s="91"/>
      <c r="F41" s="66"/>
      <c r="G41" s="93"/>
      <c r="H41" s="151"/>
    </row>
    <row r="42" spans="1:8" ht="12.75">
      <c r="A42" s="65" t="str">
        <f>'Gols marcats'!A42</f>
        <v>Santa Pola</v>
      </c>
      <c r="B42" s="119">
        <f>'Gols encaixats'!B42</f>
        <v>0</v>
      </c>
      <c r="C42" s="66">
        <f>'Gols encaixats'!C42</f>
        <v>0</v>
      </c>
      <c r="D42" s="92">
        <f>'Gols encaixats'!D42</f>
        <v>0</v>
      </c>
      <c r="E42" s="91">
        <f>'Gols encaixats'!E42</f>
        <v>0</v>
      </c>
      <c r="F42" s="66">
        <f>'Gols encaixats'!F42</f>
        <v>0</v>
      </c>
      <c r="G42" s="93">
        <f>'Gols encaixats'!G42</f>
        <v>1</v>
      </c>
      <c r="H42" s="151">
        <f>'Gols encaixats'!H42</f>
        <v>1</v>
      </c>
    </row>
    <row r="43" spans="1:8" ht="12.75">
      <c r="A43" s="65"/>
      <c r="B43" s="119"/>
      <c r="C43" s="66"/>
      <c r="D43" s="92"/>
      <c r="E43" s="91"/>
      <c r="F43" s="66"/>
      <c r="G43" s="93"/>
      <c r="H43" s="151"/>
    </row>
    <row r="44" spans="1:8" ht="13.5" thickBot="1">
      <c r="A44" s="65" t="str">
        <f>'Gols marcats'!A44</f>
        <v>Betxí</v>
      </c>
      <c r="B44" s="119">
        <f>'Gols encaixats'!B44</f>
        <v>0</v>
      </c>
      <c r="C44" s="66">
        <f>'Gols encaixats'!C44</f>
        <v>0</v>
      </c>
      <c r="D44" s="92">
        <f>'Gols encaixats'!D44</f>
        <v>0</v>
      </c>
      <c r="E44" s="91">
        <f>'Gols encaixats'!E44</f>
        <v>0</v>
      </c>
      <c r="F44" s="66">
        <f>'Gols encaixats'!F44</f>
        <v>0</v>
      </c>
      <c r="G44" s="93">
        <f>'Gols encaixats'!G44</f>
        <v>0</v>
      </c>
      <c r="H44" s="151">
        <f>'Gols encaixats'!H44</f>
        <v>0</v>
      </c>
    </row>
    <row r="45" spans="1:8" ht="12.75" hidden="1">
      <c r="A45" s="65">
        <f>'Gols marcats'!A45</f>
        <v>0</v>
      </c>
      <c r="B45" s="141">
        <f>'Gols marcats'!B45</f>
        <v>0</v>
      </c>
      <c r="C45" s="16">
        <f>'Gols marcats'!C45</f>
        <v>0</v>
      </c>
      <c r="D45" s="25">
        <f>'Gols marcats'!D45</f>
        <v>0</v>
      </c>
      <c r="E45" s="22">
        <f>'Gols marcats'!E45</f>
        <v>0</v>
      </c>
      <c r="F45" s="16">
        <f>'Gols marcats'!F45</f>
        <v>0</v>
      </c>
      <c r="G45" s="17">
        <f>'Gols marcats'!G45</f>
        <v>0</v>
      </c>
      <c r="H45" s="151">
        <f>'Gols marcats'!H45</f>
        <v>0</v>
      </c>
    </row>
    <row r="46" spans="1:8" ht="12.75" hidden="1">
      <c r="A46" s="65">
        <f>'Gols marcats'!A46</f>
        <v>0</v>
      </c>
      <c r="B46" s="141">
        <f>'Gols marcats'!B46</f>
        <v>0</v>
      </c>
      <c r="C46" s="16">
        <f>'Gols marcats'!C46</f>
        <v>0</v>
      </c>
      <c r="D46" s="25">
        <f>'Gols marcats'!D46</f>
        <v>0</v>
      </c>
      <c r="E46" s="22">
        <f>'Gols marcats'!E46</f>
        <v>0</v>
      </c>
      <c r="F46" s="16">
        <f>'Gols marcats'!F46</f>
        <v>0</v>
      </c>
      <c r="G46" s="17">
        <f>'Gols marcats'!G46</f>
        <v>0</v>
      </c>
      <c r="H46" s="151">
        <f>'Gols marcats'!H46</f>
        <v>0</v>
      </c>
    </row>
    <row r="47" spans="1:8" ht="12.75" hidden="1">
      <c r="A47" s="65">
        <f>'Gols marcats'!A47</f>
        <v>0</v>
      </c>
      <c r="B47" s="141">
        <f>'Gols marcats'!B47</f>
        <v>0</v>
      </c>
      <c r="C47" s="16">
        <f>'Gols marcats'!C47</f>
        <v>0</v>
      </c>
      <c r="D47" s="25">
        <f>'Gols marcats'!D47</f>
        <v>0</v>
      </c>
      <c r="E47" s="22">
        <f>'Gols marcats'!E47</f>
        <v>0</v>
      </c>
      <c r="F47" s="16">
        <f>'Gols marcats'!F47</f>
        <v>0</v>
      </c>
      <c r="G47" s="17">
        <f>'Gols marcats'!G47</f>
        <v>0</v>
      </c>
      <c r="H47" s="151">
        <f>'Gols marcats'!H47</f>
        <v>0</v>
      </c>
    </row>
    <row r="48" spans="1:8" ht="12.75" hidden="1">
      <c r="A48" s="65" t="str">
        <f>'Gols marcats'!A48</f>
        <v>Catarroja</v>
      </c>
      <c r="B48" s="141">
        <f>'Gols marcats'!B48</f>
        <v>0</v>
      </c>
      <c r="C48" s="16">
        <f>'Gols marcats'!C48</f>
        <v>0</v>
      </c>
      <c r="D48" s="25">
        <f>'Gols marcats'!D48</f>
        <v>0</v>
      </c>
      <c r="E48" s="22">
        <f>'Gols marcats'!E48</f>
        <v>0</v>
      </c>
      <c r="F48" s="16">
        <f>'Gols marcats'!F48</f>
        <v>0</v>
      </c>
      <c r="G48" s="17">
        <f>'Gols marcats'!G48</f>
        <v>0</v>
      </c>
      <c r="H48" s="151">
        <f>'Gols marcats'!H48</f>
        <v>0</v>
      </c>
    </row>
    <row r="49" spans="1:8" ht="12.75" hidden="1">
      <c r="A49" s="65" t="str">
        <f>'Gols marcats'!A49</f>
        <v>Paiporta</v>
      </c>
      <c r="B49" s="141">
        <f>'Gols marcats'!B49</f>
        <v>0</v>
      </c>
      <c r="C49" s="16">
        <f>'Gols marcats'!C49</f>
        <v>0</v>
      </c>
      <c r="D49" s="25">
        <f>'Gols marcats'!D49</f>
        <v>0</v>
      </c>
      <c r="E49" s="22">
        <f>'Gols marcats'!E49</f>
        <v>0</v>
      </c>
      <c r="F49" s="16">
        <f>'Gols marcats'!F49</f>
        <v>0</v>
      </c>
      <c r="G49" s="17">
        <f>'Gols marcats'!G49</f>
        <v>0</v>
      </c>
      <c r="H49" s="151">
        <f>'Gols marcats'!H49</f>
        <v>0</v>
      </c>
    </row>
    <row r="50" spans="1:8" ht="13.5" hidden="1" thickBot="1">
      <c r="A50" s="166" t="str">
        <f>'Gols marcats'!A50</f>
        <v>Torrent</v>
      </c>
      <c r="B50" s="170">
        <f>'Gols marcats'!B50</f>
        <v>0</v>
      </c>
      <c r="C50" s="87">
        <f>'Gols marcats'!C50</f>
        <v>0</v>
      </c>
      <c r="D50" s="171">
        <f>'Gols marcats'!D50</f>
        <v>0</v>
      </c>
      <c r="E50" s="169">
        <f>'Gols marcats'!E50</f>
        <v>0</v>
      </c>
      <c r="F50" s="87">
        <f>'Gols marcats'!F50</f>
        <v>0</v>
      </c>
      <c r="G50" s="168">
        <f>'Gols marcats'!G50</f>
        <v>0</v>
      </c>
      <c r="H50" s="151">
        <f>'Gols marcats'!H50</f>
        <v>0</v>
      </c>
    </row>
    <row r="51" spans="1:14" ht="14.25" thickBot="1" thickTop="1">
      <c r="A51" s="39" t="s">
        <v>38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SUM(B3:B43)</f>
        <v>2</v>
      </c>
      <c r="C53" s="56">
        <f>(B53/N53)</f>
        <v>0.125</v>
      </c>
      <c r="D53" s="35">
        <f>SUM(C3:C43)</f>
        <v>2</v>
      </c>
      <c r="E53" s="56">
        <f>(D53/N53)</f>
        <v>0.125</v>
      </c>
      <c r="F53" s="35">
        <f>SUM(D3:D43)</f>
        <v>3</v>
      </c>
      <c r="G53" s="57">
        <f>(F53/N53)</f>
        <v>0.1875</v>
      </c>
      <c r="H53" s="55">
        <f>SUM(E3:E43)</f>
        <v>2</v>
      </c>
      <c r="I53" s="56">
        <f>(H53/N53)</f>
        <v>0.125</v>
      </c>
      <c r="J53" s="35">
        <f>SUM(F3:F43)</f>
        <v>3</v>
      </c>
      <c r="K53" s="56">
        <f>(J53/N53)</f>
        <v>0.1875</v>
      </c>
      <c r="L53" s="35">
        <f>SUM(G3:G43)</f>
        <v>4</v>
      </c>
      <c r="M53" s="57">
        <f>(L53/N53)</f>
        <v>0.25</v>
      </c>
      <c r="N53" s="59">
        <f>SUM(H3:H50)</f>
        <v>16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 t="str">
        <f>'Gols marcats'!A3</f>
        <v>Catarroja</v>
      </c>
      <c r="B3" s="157">
        <f>'Gols marcats'!B3</f>
        <v>1</v>
      </c>
      <c r="C3" s="66">
        <f>'Gols marcats'!C3</f>
        <v>0</v>
      </c>
      <c r="D3" s="92">
        <f>'Gols marcats'!D3</f>
        <v>1</v>
      </c>
      <c r="E3" s="91">
        <f>'Gols marcats'!E3</f>
        <v>0</v>
      </c>
      <c r="F3" s="66">
        <f>'Gols marcats'!F3</f>
        <v>0</v>
      </c>
      <c r="G3" s="93">
        <f>'Gols marcats'!G3</f>
        <v>0</v>
      </c>
      <c r="H3" s="10">
        <f>SUM(B3:G3)</f>
        <v>2</v>
      </c>
    </row>
    <row r="4" spans="1:8" ht="12.75">
      <c r="A4" s="65"/>
      <c r="B4" s="119"/>
      <c r="C4" s="66"/>
      <c r="D4" s="92"/>
      <c r="E4" s="91"/>
      <c r="F4" s="66"/>
      <c r="G4" s="93"/>
      <c r="H4" s="10"/>
    </row>
    <row r="5" spans="1:8" ht="12.75">
      <c r="A5" s="65" t="str">
        <f>'Gols marcats'!A5</f>
        <v>Torrent</v>
      </c>
      <c r="B5" s="119">
        <f>'Gols marcats'!B5</f>
        <v>0</v>
      </c>
      <c r="C5" s="66">
        <f>'Gols marcats'!C5</f>
        <v>1</v>
      </c>
      <c r="D5" s="92">
        <f>'Gols marcats'!D5</f>
        <v>0</v>
      </c>
      <c r="E5" s="91">
        <f>'Gols marcats'!E5</f>
        <v>0</v>
      </c>
      <c r="F5" s="66">
        <f>'Gols marcats'!F5</f>
        <v>0</v>
      </c>
      <c r="G5" s="93">
        <f>'Gols marcats'!G5</f>
        <v>0</v>
      </c>
      <c r="H5" s="10">
        <f aca="true" t="shared" si="0" ref="H5:H50">SUM(B5:G5)</f>
        <v>1</v>
      </c>
    </row>
    <row r="6" spans="1:8" ht="12.75">
      <c r="A6" s="65"/>
      <c r="B6" s="119"/>
      <c r="C6" s="66"/>
      <c r="D6" s="92"/>
      <c r="E6" s="91"/>
      <c r="F6" s="66"/>
      <c r="G6" s="93"/>
      <c r="H6" s="10"/>
    </row>
    <row r="7" spans="1:8" ht="12.75">
      <c r="A7" s="65" t="str">
        <f>'Gols marcats'!A7</f>
        <v>Tavernes</v>
      </c>
      <c r="B7" s="119">
        <f>'Gols marcats'!B7</f>
        <v>0</v>
      </c>
      <c r="C7" s="66">
        <f>'Gols marcats'!C7</f>
        <v>0</v>
      </c>
      <c r="D7" s="92">
        <f>'Gols marcats'!D7</f>
        <v>0</v>
      </c>
      <c r="E7" s="91">
        <f>'Gols marcats'!E7</f>
        <v>0</v>
      </c>
      <c r="F7" s="66">
        <f>'Gols marcats'!F7</f>
        <v>0</v>
      </c>
      <c r="G7" s="93">
        <f>'Gols marcats'!G7</f>
        <v>1</v>
      </c>
      <c r="H7" s="10">
        <f t="shared" si="0"/>
        <v>1</v>
      </c>
    </row>
    <row r="8" spans="1:8" ht="12.75">
      <c r="A8" s="65"/>
      <c r="B8" s="119"/>
      <c r="C8" s="66"/>
      <c r="D8" s="92"/>
      <c r="E8" s="91"/>
      <c r="F8" s="66"/>
      <c r="G8" s="93"/>
      <c r="H8" s="10"/>
    </row>
    <row r="9" spans="1:8" ht="12" customHeight="1">
      <c r="A9" s="65" t="str">
        <f>'Gols marcats'!A9</f>
        <v>L'Alcúdia</v>
      </c>
      <c r="B9" s="119">
        <f>'Gols marcats'!B9</f>
        <v>0</v>
      </c>
      <c r="C9" s="66">
        <f>'Gols marcats'!C9</f>
        <v>0</v>
      </c>
      <c r="D9" s="92">
        <f>'Gols marcats'!D9</f>
        <v>1</v>
      </c>
      <c r="E9" s="91">
        <f>'Gols marcats'!E9</f>
        <v>0</v>
      </c>
      <c r="F9" s="66">
        <f>'Gols marcats'!F9</f>
        <v>0</v>
      </c>
      <c r="G9" s="93">
        <f>'Gols marcats'!G9</f>
        <v>0</v>
      </c>
      <c r="H9" s="10">
        <f t="shared" si="0"/>
        <v>1</v>
      </c>
    </row>
    <row r="10" spans="1:8" ht="12.75">
      <c r="A10" s="65"/>
      <c r="B10" s="119"/>
      <c r="C10" s="66"/>
      <c r="D10" s="92"/>
      <c r="E10" s="91"/>
      <c r="F10" s="66"/>
      <c r="G10" s="93"/>
      <c r="H10" s="10"/>
    </row>
    <row r="11" spans="1:8" ht="12.75">
      <c r="A11" s="65"/>
      <c r="B11" s="119"/>
      <c r="C11" s="66"/>
      <c r="D11" s="92"/>
      <c r="E11" s="91"/>
      <c r="F11" s="66"/>
      <c r="G11" s="93"/>
      <c r="H11" s="10"/>
    </row>
    <row r="12" spans="1:8" ht="12.75">
      <c r="A12" s="65" t="str">
        <f>'Gols marcats'!A12</f>
        <v>Alfarp</v>
      </c>
      <c r="B12" s="119">
        <f>'Gols marcats'!B12</f>
        <v>0</v>
      </c>
      <c r="C12" s="66">
        <f>'Gols marcats'!C12</f>
        <v>0</v>
      </c>
      <c r="D12" s="92">
        <f>'Gols marcats'!D12</f>
        <v>2</v>
      </c>
      <c r="E12" s="91">
        <f>'Gols marcats'!E12</f>
        <v>0</v>
      </c>
      <c r="F12" s="66">
        <f>'Gols marcats'!F12</f>
        <v>0</v>
      </c>
      <c r="G12" s="93">
        <f>'Gols marcats'!G12</f>
        <v>0</v>
      </c>
      <c r="H12" s="10">
        <f t="shared" si="0"/>
        <v>2</v>
      </c>
    </row>
    <row r="13" spans="1:8" ht="12" customHeight="1">
      <c r="A13" s="65"/>
      <c r="B13" s="119"/>
      <c r="C13" s="66"/>
      <c r="D13" s="92"/>
      <c r="E13" s="91"/>
      <c r="F13" s="66"/>
      <c r="G13" s="93"/>
      <c r="H13" s="10"/>
    </row>
    <row r="14" spans="1:8" ht="12.75">
      <c r="A14" s="65" t="str">
        <f>'Gols marcats'!A14</f>
        <v>Chiva</v>
      </c>
      <c r="B14" s="119">
        <f>'Gols marcats'!B14</f>
        <v>0</v>
      </c>
      <c r="C14" s="66">
        <f>'Gols marcats'!C14</f>
        <v>0</v>
      </c>
      <c r="D14" s="92">
        <f>'Gols marcats'!D14</f>
        <v>0</v>
      </c>
      <c r="E14" s="91">
        <f>'Gols marcats'!E14</f>
        <v>0</v>
      </c>
      <c r="F14" s="66">
        <f>'Gols marcats'!F14</f>
        <v>0</v>
      </c>
      <c r="G14" s="93">
        <f>'Gols marcats'!G14</f>
        <v>0</v>
      </c>
      <c r="H14" s="10">
        <f t="shared" si="0"/>
        <v>0</v>
      </c>
    </row>
    <row r="15" spans="1:8" ht="12.75">
      <c r="A15" s="65"/>
      <c r="B15" s="119"/>
      <c r="C15" s="66"/>
      <c r="D15" s="92"/>
      <c r="E15" s="91"/>
      <c r="F15" s="66"/>
      <c r="G15" s="93"/>
      <c r="H15" s="10"/>
    </row>
    <row r="16" spans="1:8" ht="12.75">
      <c r="A16" s="65" t="str">
        <f>'Gols marcats'!A16</f>
        <v>Torre Llevant</v>
      </c>
      <c r="B16" s="119">
        <f>'Gols marcats'!B16</f>
        <v>1</v>
      </c>
      <c r="C16" s="66">
        <f>'Gols marcats'!C16</f>
        <v>0</v>
      </c>
      <c r="D16" s="92">
        <f>'Gols marcats'!D16</f>
        <v>0</v>
      </c>
      <c r="E16" s="91">
        <f>'Gols marcats'!E16</f>
        <v>0</v>
      </c>
      <c r="F16" s="66">
        <f>'Gols marcats'!F16</f>
        <v>0</v>
      </c>
      <c r="G16" s="93">
        <f>'Gols marcats'!G16</f>
        <v>0</v>
      </c>
      <c r="H16" s="10">
        <f t="shared" si="0"/>
        <v>1</v>
      </c>
    </row>
    <row r="17" spans="1:8" ht="12.75">
      <c r="A17" s="65"/>
      <c r="B17" s="119"/>
      <c r="C17" s="66"/>
      <c r="D17" s="92"/>
      <c r="E17" s="91"/>
      <c r="F17" s="66"/>
      <c r="G17" s="93"/>
      <c r="H17" s="10"/>
    </row>
    <row r="18" spans="1:8" ht="12.75">
      <c r="A18" s="65" t="str">
        <f>'Gols marcats'!A18</f>
        <v>Buñol</v>
      </c>
      <c r="B18" s="119">
        <f>'Gols marcats'!B18</f>
        <v>0</v>
      </c>
      <c r="C18" s="66">
        <f>'Gols marcats'!C18</f>
        <v>0</v>
      </c>
      <c r="D18" s="92">
        <f>'Gols marcats'!D18</f>
        <v>0</v>
      </c>
      <c r="E18" s="91">
        <f>'Gols marcats'!E18</f>
        <v>0</v>
      </c>
      <c r="F18" s="66">
        <f>'Gols marcats'!F18</f>
        <v>0</v>
      </c>
      <c r="G18" s="93">
        <f>'Gols marcats'!G18</f>
        <v>0</v>
      </c>
      <c r="H18" s="10">
        <f t="shared" si="0"/>
        <v>0</v>
      </c>
    </row>
    <row r="19" spans="1:8" ht="12.75">
      <c r="A19" s="65"/>
      <c r="B19" s="119"/>
      <c r="C19" s="66"/>
      <c r="D19" s="92"/>
      <c r="E19" s="91"/>
      <c r="F19" s="66"/>
      <c r="G19" s="93"/>
      <c r="H19" s="10"/>
    </row>
    <row r="20" spans="1:8" ht="12.75">
      <c r="A20" s="65" t="str">
        <f>'Gols marcats'!A20</f>
        <v>Carcaixent</v>
      </c>
      <c r="B20" s="119">
        <f>'Gols marcats'!B20</f>
        <v>0</v>
      </c>
      <c r="C20" s="66">
        <f>'Gols marcats'!C20</f>
        <v>0</v>
      </c>
      <c r="D20" s="92">
        <f>'Gols marcats'!D20</f>
        <v>0</v>
      </c>
      <c r="E20" s="91">
        <f>'Gols marcats'!E20</f>
        <v>1</v>
      </c>
      <c r="F20" s="66">
        <f>'Gols marcats'!F20</f>
        <v>0</v>
      </c>
      <c r="G20" s="93">
        <f>'Gols marcats'!G20</f>
        <v>0</v>
      </c>
      <c r="H20" s="10">
        <f t="shared" si="0"/>
        <v>1</v>
      </c>
    </row>
    <row r="21" spans="1:8" ht="12.75">
      <c r="A21" s="65"/>
      <c r="B21" s="119"/>
      <c r="C21" s="66"/>
      <c r="D21" s="92"/>
      <c r="E21" s="91"/>
      <c r="F21" s="66"/>
      <c r="G21" s="93"/>
      <c r="H21" s="10"/>
    </row>
    <row r="22" spans="1:8" ht="12.75">
      <c r="A22" s="65"/>
      <c r="B22" s="119"/>
      <c r="C22" s="66"/>
      <c r="D22" s="92"/>
      <c r="E22" s="91"/>
      <c r="F22" s="66"/>
      <c r="G22" s="93"/>
      <c r="H22" s="10"/>
    </row>
    <row r="23" spans="1:8" ht="12.75">
      <c r="A23" s="65" t="str">
        <f>'Gols marcats'!A23</f>
        <v>Paiporta</v>
      </c>
      <c r="B23" s="119">
        <f>'Gols marcats'!B23</f>
        <v>1</v>
      </c>
      <c r="C23" s="66">
        <f>'Gols marcats'!C23</f>
        <v>0</v>
      </c>
      <c r="D23" s="92">
        <f>'Gols marcats'!D23</f>
        <v>1</v>
      </c>
      <c r="E23" s="91">
        <f>'Gols marcats'!E23</f>
        <v>0</v>
      </c>
      <c r="F23" s="66">
        <f>'Gols marcats'!F23</f>
        <v>0</v>
      </c>
      <c r="G23" s="93">
        <f>'Gols marcats'!G23</f>
        <v>1</v>
      </c>
      <c r="H23" s="10">
        <f t="shared" si="0"/>
        <v>3</v>
      </c>
    </row>
    <row r="24" spans="1:8" ht="12.75">
      <c r="A24" s="65"/>
      <c r="B24" s="119"/>
      <c r="C24" s="66"/>
      <c r="D24" s="92"/>
      <c r="E24" s="91"/>
      <c r="F24" s="66"/>
      <c r="G24" s="93"/>
      <c r="H24" s="10"/>
    </row>
    <row r="25" spans="1:8" ht="12.75">
      <c r="A25" s="65" t="str">
        <f>'Gols marcats'!A25</f>
        <v>Cheste</v>
      </c>
      <c r="B25" s="119">
        <f>'Gols marcats'!B25</f>
        <v>1</v>
      </c>
      <c r="C25" s="66">
        <f>'Gols marcats'!C25</f>
        <v>0</v>
      </c>
      <c r="D25" s="92">
        <f>'Gols marcats'!D25</f>
        <v>0</v>
      </c>
      <c r="E25" s="91">
        <f>'Gols marcats'!E25</f>
        <v>0</v>
      </c>
      <c r="F25" s="66">
        <f>'Gols marcats'!F25</f>
        <v>0</v>
      </c>
      <c r="G25" s="93">
        <f>'Gols marcats'!G25</f>
        <v>0</v>
      </c>
      <c r="H25" s="10">
        <f t="shared" si="0"/>
        <v>1</v>
      </c>
    </row>
    <row r="26" spans="1:8" ht="12.75">
      <c r="A26" s="65"/>
      <c r="B26" s="119"/>
      <c r="C26" s="66"/>
      <c r="D26" s="92"/>
      <c r="E26" s="91"/>
      <c r="F26" s="66"/>
      <c r="G26" s="93"/>
      <c r="H26" s="10"/>
    </row>
    <row r="27" spans="1:8" ht="12.75">
      <c r="A27" s="65" t="str">
        <f>'Gols marcats'!A27</f>
        <v>Silla</v>
      </c>
      <c r="B27" s="119">
        <f>'Gols marcats'!B27</f>
        <v>0</v>
      </c>
      <c r="C27" s="66">
        <f>'Gols marcats'!C27</f>
        <v>0</v>
      </c>
      <c r="D27" s="92">
        <f>'Gols marcats'!D27</f>
        <v>0</v>
      </c>
      <c r="E27" s="91">
        <f>'Gols marcats'!E27</f>
        <v>1</v>
      </c>
      <c r="F27" s="66">
        <f>'Gols marcats'!F27</f>
        <v>0</v>
      </c>
      <c r="G27" s="93">
        <f>'Gols marcats'!G27</f>
        <v>0</v>
      </c>
      <c r="H27" s="10">
        <f t="shared" si="0"/>
        <v>1</v>
      </c>
    </row>
    <row r="28" spans="1:8" ht="12.75">
      <c r="A28" s="65"/>
      <c r="B28" s="119"/>
      <c r="C28" s="66"/>
      <c r="D28" s="92"/>
      <c r="E28" s="91"/>
      <c r="F28" s="66"/>
      <c r="G28" s="93"/>
      <c r="H28" s="10"/>
    </row>
    <row r="29" spans="1:8" ht="12.75">
      <c r="A29" s="65" t="str">
        <f>'Gols marcats'!A29</f>
        <v>Mislata</v>
      </c>
      <c r="B29" s="119">
        <f>'Gols marcats'!B29</f>
        <v>0</v>
      </c>
      <c r="C29" s="66">
        <f>'Gols marcats'!C29</f>
        <v>1</v>
      </c>
      <c r="D29" s="92">
        <f>'Gols marcats'!D29</f>
        <v>0</v>
      </c>
      <c r="E29" s="91">
        <f>'Gols marcats'!E29</f>
        <v>0</v>
      </c>
      <c r="F29" s="66">
        <f>'Gols marcats'!F29</f>
        <v>0</v>
      </c>
      <c r="G29" s="93">
        <f>'Gols marcats'!G29</f>
        <v>0</v>
      </c>
      <c r="H29" s="10">
        <f t="shared" si="0"/>
        <v>1</v>
      </c>
    </row>
    <row r="30" spans="1:8" ht="12.75">
      <c r="A30" s="65" t="str">
        <f>'Gols marcats'!A30</f>
        <v>Cullera</v>
      </c>
      <c r="B30" s="119">
        <f>'Gols marcats'!B30</f>
        <v>0</v>
      </c>
      <c r="C30" s="66">
        <f>'Gols marcats'!C30</f>
        <v>0</v>
      </c>
      <c r="D30" s="92">
        <f>'Gols marcats'!D30</f>
        <v>0</v>
      </c>
      <c r="E30" s="91">
        <f>'Gols marcats'!E30</f>
        <v>1</v>
      </c>
      <c r="F30" s="66">
        <f>'Gols marcats'!F30</f>
        <v>0</v>
      </c>
      <c r="G30" s="93">
        <f>'Gols marcats'!G30</f>
        <v>0</v>
      </c>
      <c r="H30" s="10">
        <f t="shared" si="0"/>
        <v>1</v>
      </c>
    </row>
    <row r="31" spans="1:8" ht="12.75">
      <c r="A31" s="65"/>
      <c r="B31" s="119"/>
      <c r="C31" s="66"/>
      <c r="D31" s="92"/>
      <c r="E31" s="91"/>
      <c r="F31" s="66"/>
      <c r="G31" s="93"/>
      <c r="H31" s="10"/>
    </row>
    <row r="32" spans="1:8" ht="12.75">
      <c r="A32" s="65" t="str">
        <f>'Gols marcats'!A32</f>
        <v>B. La Llum</v>
      </c>
      <c r="B32" s="119">
        <f>'Gols marcats'!B32</f>
        <v>0</v>
      </c>
      <c r="C32" s="66">
        <f>'Gols marcats'!C32</f>
        <v>0</v>
      </c>
      <c r="D32" s="92">
        <f>'Gols marcats'!D32</f>
        <v>0</v>
      </c>
      <c r="E32" s="91">
        <f>'Gols marcats'!E32</f>
        <v>0</v>
      </c>
      <c r="F32" s="66">
        <f>'Gols marcats'!F32</f>
        <v>1</v>
      </c>
      <c r="G32" s="93">
        <f>'Gols marcats'!G32</f>
        <v>0</v>
      </c>
      <c r="H32" s="10">
        <f t="shared" si="0"/>
        <v>1</v>
      </c>
    </row>
    <row r="33" spans="1:8" ht="12.75">
      <c r="A33" s="65"/>
      <c r="B33" s="119"/>
      <c r="C33" s="66"/>
      <c r="D33" s="92"/>
      <c r="E33" s="91"/>
      <c r="F33" s="66"/>
      <c r="G33" s="93"/>
      <c r="H33" s="10"/>
    </row>
    <row r="34" spans="1:8" ht="12.75">
      <c r="A34" s="65" t="str">
        <f>'Gols marcats'!A34</f>
        <v>Requena</v>
      </c>
      <c r="B34" s="119">
        <f>'Gols marcats'!B34</f>
        <v>1</v>
      </c>
      <c r="C34" s="66">
        <f>'Gols marcats'!C34</f>
        <v>0</v>
      </c>
      <c r="D34" s="92">
        <f>'Gols marcats'!D34</f>
        <v>0</v>
      </c>
      <c r="E34" s="91">
        <f>'Gols marcats'!E34</f>
        <v>0</v>
      </c>
      <c r="F34" s="66">
        <f>'Gols marcats'!F34</f>
        <v>0</v>
      </c>
      <c r="G34" s="93">
        <f>'Gols marcats'!G34</f>
        <v>0</v>
      </c>
      <c r="H34" s="10">
        <f t="shared" si="0"/>
        <v>1</v>
      </c>
    </row>
    <row r="35" spans="1:8" ht="12.75">
      <c r="A35" s="65"/>
      <c r="B35" s="119"/>
      <c r="C35" s="66"/>
      <c r="D35" s="92"/>
      <c r="E35" s="91"/>
      <c r="F35" s="66"/>
      <c r="G35" s="93"/>
      <c r="H35" s="10"/>
    </row>
    <row r="36" spans="1:8" ht="12.75">
      <c r="A36" s="65" t="str">
        <f>'Gols marcats'!A36</f>
        <v>Alberic</v>
      </c>
      <c r="B36" s="119">
        <f>'Gols marcats'!B36</f>
        <v>0</v>
      </c>
      <c r="C36" s="66">
        <f>'Gols marcats'!C36</f>
        <v>0</v>
      </c>
      <c r="D36" s="92">
        <f>'Gols marcats'!D36</f>
        <v>0</v>
      </c>
      <c r="E36" s="91">
        <f>'Gols marcats'!E36</f>
        <v>0</v>
      </c>
      <c r="F36" s="66">
        <f>'Gols marcats'!F36</f>
        <v>0</v>
      </c>
      <c r="G36" s="93">
        <f>'Gols marcats'!G36</f>
        <v>0</v>
      </c>
      <c r="H36" s="10">
        <f t="shared" si="0"/>
        <v>0</v>
      </c>
    </row>
    <row r="37" spans="1:8" ht="12.75">
      <c r="A37" s="65"/>
      <c r="B37" s="119"/>
      <c r="C37" s="66"/>
      <c r="D37" s="92"/>
      <c r="E37" s="91"/>
      <c r="F37" s="66"/>
      <c r="G37" s="93"/>
      <c r="H37" s="10"/>
    </row>
    <row r="38" spans="1:8" ht="12.75">
      <c r="A38" s="65" t="str">
        <f>'Gols marcats'!A38</f>
        <v>Pobla Llarga</v>
      </c>
      <c r="B38" s="119">
        <f>'Gols marcats'!B38</f>
        <v>0</v>
      </c>
      <c r="C38" s="66">
        <f>'Gols marcats'!C38</f>
        <v>0</v>
      </c>
      <c r="D38" s="92">
        <f>'Gols marcats'!D38</f>
        <v>0</v>
      </c>
      <c r="E38" s="91">
        <f>'Gols marcats'!E38</f>
        <v>1</v>
      </c>
      <c r="F38" s="66">
        <f>'Gols marcats'!F38</f>
        <v>1</v>
      </c>
      <c r="G38" s="93">
        <f>'Gols marcats'!G38</f>
        <v>1</v>
      </c>
      <c r="H38" s="10">
        <f t="shared" si="0"/>
        <v>3</v>
      </c>
    </row>
    <row r="39" spans="1:8" ht="12.75">
      <c r="A39" s="65"/>
      <c r="B39" s="119"/>
      <c r="C39" s="66"/>
      <c r="D39" s="92"/>
      <c r="E39" s="91"/>
      <c r="F39" s="66"/>
      <c r="G39" s="93"/>
      <c r="H39" s="10"/>
    </row>
    <row r="40" spans="1:8" ht="12.75">
      <c r="A40" s="65" t="str">
        <f>'Gols marcats'!A40</f>
        <v>Picassent</v>
      </c>
      <c r="B40" s="119">
        <f>'Gols marcats'!B40</f>
        <v>0</v>
      </c>
      <c r="C40" s="66">
        <f>'Gols marcats'!C40</f>
        <v>0</v>
      </c>
      <c r="D40" s="92">
        <f>'Gols marcats'!D40</f>
        <v>0</v>
      </c>
      <c r="E40" s="91">
        <f>'Gols marcats'!E40</f>
        <v>0</v>
      </c>
      <c r="F40" s="66">
        <f>'Gols marcats'!F40</f>
        <v>1</v>
      </c>
      <c r="G40" s="93">
        <f>'Gols marcats'!G40</f>
        <v>0</v>
      </c>
      <c r="H40" s="10">
        <f t="shared" si="0"/>
        <v>1</v>
      </c>
    </row>
    <row r="41" spans="1:8" ht="12.75">
      <c r="A41" s="65" t="str">
        <f>'Gols marcats'!A41</f>
        <v>Betxí</v>
      </c>
      <c r="B41" s="119">
        <f>'Gols marcats'!B41</f>
        <v>0</v>
      </c>
      <c r="C41" s="66">
        <f>'Gols marcats'!C41</f>
        <v>0</v>
      </c>
      <c r="D41" s="92">
        <f>'Gols marcats'!D41</f>
        <v>0</v>
      </c>
      <c r="E41" s="91">
        <f>'Gols marcats'!E41</f>
        <v>0</v>
      </c>
      <c r="F41" s="66">
        <f>'Gols marcats'!F41</f>
        <v>1</v>
      </c>
      <c r="G41" s="93">
        <f>'Gols marcats'!G41</f>
        <v>0</v>
      </c>
      <c r="H41" s="10">
        <f t="shared" si="0"/>
        <v>1</v>
      </c>
    </row>
    <row r="42" spans="1:8" ht="12.75">
      <c r="A42" s="65"/>
      <c r="B42" s="119"/>
      <c r="C42" s="66"/>
      <c r="D42" s="92"/>
      <c r="E42" s="91"/>
      <c r="F42" s="66"/>
      <c r="G42" s="93"/>
      <c r="H42" s="10"/>
    </row>
    <row r="43" spans="1:8" ht="12.75">
      <c r="A43" s="65" t="str">
        <f>'Gols marcats'!A43</f>
        <v>Santa Pola</v>
      </c>
      <c r="B43" s="119">
        <f>'Gols marcats'!B43</f>
        <v>0</v>
      </c>
      <c r="C43" s="66">
        <f>'Gols marcats'!C43</f>
        <v>1</v>
      </c>
      <c r="D43" s="92">
        <f>'Gols marcats'!D43</f>
        <v>1</v>
      </c>
      <c r="E43" s="91">
        <f>'Gols marcats'!E43</f>
        <v>0</v>
      </c>
      <c r="F43" s="66">
        <f>'Gols marcats'!F43</f>
        <v>0</v>
      </c>
      <c r="G43" s="93">
        <f>'Gols marcats'!G43</f>
        <v>0</v>
      </c>
      <c r="H43" s="10">
        <f t="shared" si="0"/>
        <v>2</v>
      </c>
    </row>
    <row r="44" spans="1:8" ht="13.5" thickBot="1">
      <c r="A44" s="65"/>
      <c r="B44" s="119"/>
      <c r="C44" s="66"/>
      <c r="D44" s="92"/>
      <c r="E44" s="91"/>
      <c r="F44" s="66"/>
      <c r="G44" s="93"/>
      <c r="H44" s="10"/>
    </row>
    <row r="45" spans="1:8" ht="12.75" hidden="1">
      <c r="A45" s="65">
        <f>'Gols marcats'!A45</f>
        <v>0</v>
      </c>
      <c r="B45" s="119">
        <f>'Gols marcats'!B45</f>
        <v>0</v>
      </c>
      <c r="C45" s="66">
        <f>'Gols marcats'!C45</f>
        <v>0</v>
      </c>
      <c r="D45" s="92">
        <f>'Gols marcats'!D45</f>
        <v>0</v>
      </c>
      <c r="E45" s="91">
        <f>'Gols marcats'!E45</f>
        <v>0</v>
      </c>
      <c r="F45" s="66">
        <f>'Gols marcats'!F45</f>
        <v>0</v>
      </c>
      <c r="G45" s="93">
        <f>'Gols marcats'!G45</f>
        <v>0</v>
      </c>
      <c r="H45" s="10">
        <f t="shared" si="0"/>
        <v>0</v>
      </c>
    </row>
    <row r="46" spans="1:8" ht="12.75" hidden="1">
      <c r="A46" s="65">
        <f>'Gols marcats'!A46</f>
        <v>0</v>
      </c>
      <c r="B46" s="119">
        <f>'Gols marcats'!B46</f>
        <v>0</v>
      </c>
      <c r="C46" s="66">
        <f>'Gols marcats'!C46</f>
        <v>0</v>
      </c>
      <c r="D46" s="92">
        <f>'Gols marcats'!D46</f>
        <v>0</v>
      </c>
      <c r="E46" s="91">
        <f>'Gols marcats'!E46</f>
        <v>0</v>
      </c>
      <c r="F46" s="66">
        <f>'Gols marcats'!F46</f>
        <v>0</v>
      </c>
      <c r="G46" s="93">
        <f>'Gols marcats'!G46</f>
        <v>0</v>
      </c>
      <c r="H46" s="10">
        <f t="shared" si="0"/>
        <v>0</v>
      </c>
    </row>
    <row r="47" spans="1:8" ht="12.75" hidden="1">
      <c r="A47" s="65">
        <f>'Gols marcats'!A47</f>
        <v>0</v>
      </c>
      <c r="B47" s="119">
        <f>'Gols marcats'!B47</f>
        <v>0</v>
      </c>
      <c r="C47" s="66">
        <f>'Gols marcats'!C47</f>
        <v>0</v>
      </c>
      <c r="D47" s="92">
        <f>'Gols marcats'!D47</f>
        <v>0</v>
      </c>
      <c r="E47" s="91">
        <f>'Gols marcats'!E47</f>
        <v>0</v>
      </c>
      <c r="F47" s="66">
        <f>'Gols marcats'!F47</f>
        <v>0</v>
      </c>
      <c r="G47" s="93">
        <f>'Gols marcats'!G47</f>
        <v>0</v>
      </c>
      <c r="H47" s="10">
        <f t="shared" si="0"/>
        <v>0</v>
      </c>
    </row>
    <row r="48" spans="1:8" ht="12.75" hidden="1">
      <c r="A48" s="65" t="str">
        <f>'Gols marcats'!A48</f>
        <v>Catarroja</v>
      </c>
      <c r="B48" s="119">
        <f>'Gols marcats'!B48</f>
        <v>0</v>
      </c>
      <c r="C48" s="66">
        <f>'Gols marcats'!C48</f>
        <v>0</v>
      </c>
      <c r="D48" s="92">
        <f>'Gols marcats'!D48</f>
        <v>0</v>
      </c>
      <c r="E48" s="91">
        <f>'Gols marcats'!E48</f>
        <v>0</v>
      </c>
      <c r="F48" s="66">
        <f>'Gols marcats'!F48</f>
        <v>0</v>
      </c>
      <c r="G48" s="93">
        <f>'Gols marcats'!G48</f>
        <v>0</v>
      </c>
      <c r="H48" s="10">
        <f t="shared" si="0"/>
        <v>0</v>
      </c>
    </row>
    <row r="49" spans="1:8" ht="12.75" hidden="1">
      <c r="A49" s="65" t="str">
        <f>'Gols marcats'!A49</f>
        <v>Paiporta</v>
      </c>
      <c r="B49" s="119">
        <f>'Gols marcats'!B49</f>
        <v>0</v>
      </c>
      <c r="C49" s="66">
        <f>'Gols marcats'!C49</f>
        <v>0</v>
      </c>
      <c r="D49" s="92">
        <f>'Gols marcats'!D49</f>
        <v>0</v>
      </c>
      <c r="E49" s="91">
        <f>'Gols marcats'!E49</f>
        <v>0</v>
      </c>
      <c r="F49" s="66">
        <f>'Gols marcats'!F49</f>
        <v>0</v>
      </c>
      <c r="G49" s="93">
        <f>'Gols marcats'!G49</f>
        <v>0</v>
      </c>
      <c r="H49" s="10">
        <f t="shared" si="0"/>
        <v>0</v>
      </c>
    </row>
    <row r="50" spans="1:8" ht="13.5" hidden="1" thickBot="1">
      <c r="A50" s="65" t="str">
        <f>'Gols marcats'!A50</f>
        <v>Torrent</v>
      </c>
      <c r="B50" s="96">
        <f>'Gols marcats'!B50</f>
        <v>0</v>
      </c>
      <c r="C50" s="66">
        <f>'Gols marcats'!C50</f>
        <v>0</v>
      </c>
      <c r="D50" s="92">
        <f>'Gols marcats'!D50</f>
        <v>0</v>
      </c>
      <c r="E50" s="91">
        <f>'Gols marcats'!E50</f>
        <v>0</v>
      </c>
      <c r="F50" s="66">
        <f>'Gols marcats'!F50</f>
        <v>0</v>
      </c>
      <c r="G50" s="93">
        <f>'Gols marcats'!G50</f>
        <v>0</v>
      </c>
      <c r="H50" s="10">
        <f t="shared" si="0"/>
        <v>0</v>
      </c>
    </row>
    <row r="51" spans="1:14" ht="14.25" thickBot="1" thickTop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5</v>
      </c>
      <c r="C53" s="56">
        <f>(B53/N53)</f>
        <v>0.2</v>
      </c>
      <c r="D53" s="35">
        <f>SUM(C3:C46)</f>
        <v>3</v>
      </c>
      <c r="E53" s="56">
        <f>(D53/N53)</f>
        <v>0.12</v>
      </c>
      <c r="F53" s="35">
        <f>SUM(D3:D46)</f>
        <v>6</v>
      </c>
      <c r="G53" s="57">
        <f>(F53/N53)</f>
        <v>0.24</v>
      </c>
      <c r="H53" s="55">
        <f>SUM(E3:E46)</f>
        <v>4</v>
      </c>
      <c r="I53" s="56">
        <f>(H53/N53)</f>
        <v>0.16</v>
      </c>
      <c r="J53" s="35">
        <f>SUM(F3:F46)</f>
        <v>4</v>
      </c>
      <c r="K53" s="56">
        <f>(J53/N53)</f>
        <v>0.16</v>
      </c>
      <c r="L53" s="35">
        <f>SUM(G3:G46)</f>
        <v>3</v>
      </c>
      <c r="M53" s="57">
        <f>(L53/N53)</f>
        <v>0.12</v>
      </c>
      <c r="N53" s="59">
        <f>SUM(H3:H50)</f>
        <v>25</v>
      </c>
    </row>
    <row r="54" ht="13.5" thickTop="1"/>
    <row r="55" ht="12.75">
      <c r="A55" s="60"/>
    </row>
    <row r="56" ht="12.75">
      <c r="A56" s="9"/>
    </row>
    <row r="57" ht="12.75">
      <c r="A5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4">
      <selection activeCell="A1" sqref="A1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 t="str">
        <f>'Gols marcats'!A3</f>
        <v>Catarroja</v>
      </c>
      <c r="B3" s="157">
        <f>'Gols encaixats'!B3</f>
        <v>0</v>
      </c>
      <c r="C3" s="66">
        <f>'Gols encaixats'!C3</f>
        <v>0</v>
      </c>
      <c r="D3" s="92">
        <f>'Gols encaixats'!D3</f>
        <v>0</v>
      </c>
      <c r="E3" s="91">
        <f>'Gols encaixats'!E3</f>
        <v>0</v>
      </c>
      <c r="F3" s="66">
        <f>'Gols encaixats'!F3</f>
        <v>1</v>
      </c>
      <c r="G3" s="93">
        <f>'Gols encaixats'!G3</f>
        <v>0</v>
      </c>
      <c r="H3" s="10">
        <f aca="true" t="shared" si="0" ref="H3:H49">SUM(B3:G3)</f>
        <v>1</v>
      </c>
    </row>
    <row r="4" spans="1:8" ht="12.75">
      <c r="A4" s="65"/>
      <c r="B4" s="119"/>
      <c r="C4" s="66"/>
      <c r="D4" s="92"/>
      <c r="E4" s="91"/>
      <c r="F4" s="66"/>
      <c r="G4" s="93"/>
      <c r="H4" s="10"/>
    </row>
    <row r="5" spans="1:8" ht="12.75">
      <c r="A5" s="65" t="str">
        <f>'Gols marcats'!A5</f>
        <v>Torrent</v>
      </c>
      <c r="B5" s="119">
        <f>'Gols encaixats'!B5</f>
        <v>0</v>
      </c>
      <c r="C5" s="66">
        <f>'Gols encaixats'!C5</f>
        <v>1</v>
      </c>
      <c r="D5" s="92">
        <f>'Gols encaixats'!D5</f>
        <v>0</v>
      </c>
      <c r="E5" s="91">
        <f>'Gols encaixats'!E5</f>
        <v>0</v>
      </c>
      <c r="F5" s="66">
        <f>'Gols encaixats'!F5</f>
        <v>0</v>
      </c>
      <c r="G5" s="93">
        <f>'Gols encaixats'!G5</f>
        <v>0</v>
      </c>
      <c r="H5" s="10">
        <f t="shared" si="0"/>
        <v>1</v>
      </c>
    </row>
    <row r="6" spans="1:8" ht="12.75">
      <c r="A6" s="65"/>
      <c r="B6" s="119"/>
      <c r="C6" s="66"/>
      <c r="D6" s="92"/>
      <c r="E6" s="91"/>
      <c r="F6" s="66"/>
      <c r="G6" s="93"/>
      <c r="H6" s="10"/>
    </row>
    <row r="7" spans="1:8" ht="12.75">
      <c r="A7" s="65" t="str">
        <f>'Gols marcats'!A7</f>
        <v>Tavernes</v>
      </c>
      <c r="B7" s="119">
        <f>'Gols encaixats'!B7</f>
        <v>0</v>
      </c>
      <c r="C7" s="66">
        <f>'Gols encaixats'!C7</f>
        <v>0</v>
      </c>
      <c r="D7" s="92">
        <f>'Gols encaixats'!D7</f>
        <v>0</v>
      </c>
      <c r="E7" s="91">
        <f>'Gols encaixats'!E7</f>
        <v>3</v>
      </c>
      <c r="F7" s="66">
        <f>'Gols encaixats'!F7</f>
        <v>0</v>
      </c>
      <c r="G7" s="93">
        <f>'Gols encaixats'!G7</f>
        <v>0</v>
      </c>
      <c r="H7" s="10">
        <f t="shared" si="0"/>
        <v>3</v>
      </c>
    </row>
    <row r="8" spans="1:8" ht="12" customHeight="1">
      <c r="A8" s="65"/>
      <c r="B8" s="119"/>
      <c r="C8" s="66"/>
      <c r="D8" s="92"/>
      <c r="E8" s="91"/>
      <c r="F8" s="66"/>
      <c r="G8" s="93"/>
      <c r="H8" s="10"/>
    </row>
    <row r="9" spans="1:8" ht="12.75">
      <c r="A9" s="65" t="str">
        <f>'Gols marcats'!A9</f>
        <v>L'Alcúdia</v>
      </c>
      <c r="B9" s="119">
        <f>'Gols encaixats'!B9</f>
        <v>0</v>
      </c>
      <c r="C9" s="66">
        <f>'Gols encaixats'!C9</f>
        <v>0</v>
      </c>
      <c r="D9" s="92">
        <f>'Gols encaixats'!D9</f>
        <v>0</v>
      </c>
      <c r="E9" s="91">
        <f>'Gols encaixats'!E9</f>
        <v>0</v>
      </c>
      <c r="F9" s="66">
        <f>'Gols encaixats'!F9</f>
        <v>0</v>
      </c>
      <c r="G9" s="93">
        <f>'Gols encaixats'!G9</f>
        <v>0</v>
      </c>
      <c r="H9" s="10">
        <f t="shared" si="0"/>
        <v>0</v>
      </c>
    </row>
    <row r="10" spans="1:8" ht="12.75">
      <c r="A10" s="65"/>
      <c r="B10" s="119"/>
      <c r="C10" s="66"/>
      <c r="D10" s="92"/>
      <c r="E10" s="91"/>
      <c r="F10" s="66"/>
      <c r="G10" s="93"/>
      <c r="H10" s="10"/>
    </row>
    <row r="11" spans="1:8" ht="12.75">
      <c r="A11" s="65"/>
      <c r="B11" s="119"/>
      <c r="C11" s="66"/>
      <c r="D11" s="92"/>
      <c r="E11" s="91"/>
      <c r="F11" s="66"/>
      <c r="G11" s="93"/>
      <c r="H11" s="10"/>
    </row>
    <row r="12" spans="1:8" ht="12.75">
      <c r="A12" s="65" t="str">
        <f>'Gols marcats'!A12</f>
        <v>Alfarp</v>
      </c>
      <c r="B12" s="119">
        <f>'Gols encaixats'!B12</f>
        <v>0</v>
      </c>
      <c r="C12" s="66">
        <f>'Gols encaixats'!C12</f>
        <v>0</v>
      </c>
      <c r="D12" s="92">
        <f>'Gols encaixats'!D12</f>
        <v>0</v>
      </c>
      <c r="E12" s="91">
        <f>'Gols encaixats'!E12</f>
        <v>0</v>
      </c>
      <c r="F12" s="66">
        <f>'Gols encaixats'!F12</f>
        <v>0</v>
      </c>
      <c r="G12" s="93">
        <f>'Gols encaixats'!G12</f>
        <v>1</v>
      </c>
      <c r="H12" s="10">
        <f t="shared" si="0"/>
        <v>1</v>
      </c>
    </row>
    <row r="13" spans="1:8" ht="12.75">
      <c r="A13" s="65"/>
      <c r="B13" s="119"/>
      <c r="C13" s="66"/>
      <c r="D13" s="92"/>
      <c r="E13" s="91"/>
      <c r="F13" s="66"/>
      <c r="G13" s="93"/>
      <c r="H13" s="10"/>
    </row>
    <row r="14" spans="1:8" ht="12.75">
      <c r="A14" s="65" t="str">
        <f>'Gols marcats'!A14</f>
        <v>Chiva</v>
      </c>
      <c r="B14" s="119">
        <f>'Gols encaixats'!B14</f>
        <v>0</v>
      </c>
      <c r="C14" s="66">
        <f>'Gols encaixats'!C14</f>
        <v>0</v>
      </c>
      <c r="D14" s="92">
        <f>'Gols encaixats'!D14</f>
        <v>0</v>
      </c>
      <c r="E14" s="91">
        <f>'Gols encaixats'!E14</f>
        <v>0</v>
      </c>
      <c r="F14" s="66">
        <f>'Gols encaixats'!F14</f>
        <v>0</v>
      </c>
      <c r="G14" s="93">
        <f>'Gols encaixats'!G14</f>
        <v>1</v>
      </c>
      <c r="H14" s="10">
        <f t="shared" si="0"/>
        <v>1</v>
      </c>
    </row>
    <row r="15" spans="1:8" ht="12.75">
      <c r="A15" s="65"/>
      <c r="B15" s="119"/>
      <c r="C15" s="66"/>
      <c r="D15" s="92"/>
      <c r="E15" s="91"/>
      <c r="F15" s="66"/>
      <c r="G15" s="93"/>
      <c r="H15" s="10"/>
    </row>
    <row r="16" spans="1:8" ht="12.75">
      <c r="A16" s="65" t="str">
        <f>'Gols marcats'!A16</f>
        <v>Torre Llevant</v>
      </c>
      <c r="B16" s="119">
        <f>'Gols encaixats'!B16</f>
        <v>0</v>
      </c>
      <c r="C16" s="66">
        <f>'Gols encaixats'!C16</f>
        <v>0</v>
      </c>
      <c r="D16" s="92">
        <f>'Gols encaixats'!D16</f>
        <v>0</v>
      </c>
      <c r="E16" s="91">
        <f>'Gols encaixats'!E16</f>
        <v>0</v>
      </c>
      <c r="F16" s="66">
        <f>'Gols encaixats'!F16</f>
        <v>0</v>
      </c>
      <c r="G16" s="93">
        <f>'Gols encaixats'!G16</f>
        <v>0</v>
      </c>
      <c r="H16" s="10">
        <f t="shared" si="0"/>
        <v>0</v>
      </c>
    </row>
    <row r="17" spans="1:8" ht="12.75">
      <c r="A17" s="65"/>
      <c r="B17" s="119"/>
      <c r="C17" s="66"/>
      <c r="D17" s="92"/>
      <c r="E17" s="91"/>
      <c r="F17" s="66"/>
      <c r="G17" s="93"/>
      <c r="H17" s="10"/>
    </row>
    <row r="18" spans="1:8" ht="12.75">
      <c r="A18" s="65" t="str">
        <f>'Gols marcats'!A18</f>
        <v>Buñol</v>
      </c>
      <c r="B18" s="119">
        <f>'Gols encaixats'!B18</f>
        <v>0</v>
      </c>
      <c r="C18" s="66">
        <f>'Gols encaixats'!C18</f>
        <v>0</v>
      </c>
      <c r="D18" s="92">
        <f>'Gols encaixats'!D18</f>
        <v>0</v>
      </c>
      <c r="E18" s="91">
        <f>'Gols encaixats'!E18</f>
        <v>0</v>
      </c>
      <c r="F18" s="66">
        <f>'Gols encaixats'!F18</f>
        <v>1</v>
      </c>
      <c r="G18" s="93">
        <f>'Gols encaixats'!G18</f>
        <v>0</v>
      </c>
      <c r="H18" s="10">
        <f t="shared" si="0"/>
        <v>1</v>
      </c>
    </row>
    <row r="19" spans="1:8" ht="12.75">
      <c r="A19" s="65"/>
      <c r="B19" s="119"/>
      <c r="C19" s="66"/>
      <c r="D19" s="92"/>
      <c r="E19" s="91"/>
      <c r="F19" s="66"/>
      <c r="G19" s="93"/>
      <c r="H19" s="10"/>
    </row>
    <row r="20" spans="1:8" ht="12.75">
      <c r="A20" s="65" t="str">
        <f>'Gols marcats'!A20</f>
        <v>Carcaixent</v>
      </c>
      <c r="B20" s="119">
        <f>'Gols encaixats'!B20</f>
        <v>0</v>
      </c>
      <c r="C20" s="66">
        <f>'Gols encaixats'!C20</f>
        <v>0</v>
      </c>
      <c r="D20" s="92">
        <f>'Gols encaixats'!D20</f>
        <v>0</v>
      </c>
      <c r="E20" s="91">
        <f>'Gols encaixats'!E20</f>
        <v>0</v>
      </c>
      <c r="F20" s="66">
        <f>'Gols encaixats'!F20</f>
        <v>0</v>
      </c>
      <c r="G20" s="93">
        <f>'Gols encaixats'!G20</f>
        <v>0</v>
      </c>
      <c r="H20" s="10">
        <f t="shared" si="0"/>
        <v>0</v>
      </c>
    </row>
    <row r="21" spans="1:8" ht="12.75">
      <c r="A21" s="65"/>
      <c r="B21" s="119"/>
      <c r="C21" s="66"/>
      <c r="D21" s="92"/>
      <c r="E21" s="91"/>
      <c r="F21" s="66"/>
      <c r="G21" s="93"/>
      <c r="H21" s="10"/>
    </row>
    <row r="22" spans="1:8" ht="12.75">
      <c r="A22" s="65"/>
      <c r="B22" s="119"/>
      <c r="C22" s="66"/>
      <c r="D22" s="92"/>
      <c r="E22" s="91"/>
      <c r="F22" s="66"/>
      <c r="G22" s="93"/>
      <c r="H22" s="10"/>
    </row>
    <row r="23" spans="1:8" ht="12.75">
      <c r="A23" s="65" t="str">
        <f>'Gols marcats'!A23</f>
        <v>Paiporta</v>
      </c>
      <c r="B23" s="119">
        <f>'Gols encaixats'!B23</f>
        <v>0</v>
      </c>
      <c r="C23" s="66">
        <f>'Gols encaixats'!C23</f>
        <v>0</v>
      </c>
      <c r="D23" s="92">
        <f>'Gols encaixats'!D23</f>
        <v>0</v>
      </c>
      <c r="E23" s="91">
        <f>'Gols encaixats'!E23</f>
        <v>1</v>
      </c>
      <c r="F23" s="66">
        <f>'Gols encaixats'!F23</f>
        <v>0</v>
      </c>
      <c r="G23" s="93">
        <f>'Gols encaixats'!G23</f>
        <v>0</v>
      </c>
      <c r="H23" s="10">
        <f t="shared" si="0"/>
        <v>1</v>
      </c>
    </row>
    <row r="24" spans="1:8" ht="12.75">
      <c r="A24" s="65"/>
      <c r="B24" s="119"/>
      <c r="C24" s="66"/>
      <c r="D24" s="92"/>
      <c r="E24" s="91"/>
      <c r="F24" s="66"/>
      <c r="G24" s="93"/>
      <c r="H24" s="10"/>
    </row>
    <row r="25" spans="1:8" ht="12.75">
      <c r="A25" s="65" t="str">
        <f>'Gols marcats'!A25</f>
        <v>Cheste</v>
      </c>
      <c r="B25" s="119">
        <f>'Gols encaixats'!B25</f>
        <v>0</v>
      </c>
      <c r="C25" s="66">
        <f>'Gols encaixats'!C25</f>
        <v>0</v>
      </c>
      <c r="D25" s="92">
        <f>'Gols encaixats'!D25</f>
        <v>1</v>
      </c>
      <c r="E25" s="91">
        <f>'Gols encaixats'!E25</f>
        <v>0</v>
      </c>
      <c r="F25" s="66">
        <f>'Gols encaixats'!F25</f>
        <v>0</v>
      </c>
      <c r="G25" s="93">
        <f>'Gols encaixats'!G25</f>
        <v>0</v>
      </c>
      <c r="H25" s="10">
        <f t="shared" si="0"/>
        <v>1</v>
      </c>
    </row>
    <row r="26" spans="1:8" ht="12.75">
      <c r="A26" s="65"/>
      <c r="B26" s="119"/>
      <c r="C26" s="66"/>
      <c r="D26" s="92"/>
      <c r="E26" s="91"/>
      <c r="F26" s="66"/>
      <c r="G26" s="93"/>
      <c r="H26" s="10"/>
    </row>
    <row r="27" spans="1:8" ht="12.75">
      <c r="A27" s="65" t="str">
        <f>'Gols marcats'!A27</f>
        <v>Silla</v>
      </c>
      <c r="B27" s="119">
        <f>'Gols encaixats'!B27</f>
        <v>0</v>
      </c>
      <c r="C27" s="66">
        <f>'Gols encaixats'!C27</f>
        <v>0</v>
      </c>
      <c r="D27" s="92">
        <f>'Gols encaixats'!D27</f>
        <v>0</v>
      </c>
      <c r="E27" s="91">
        <f>'Gols encaixats'!E27</f>
        <v>1</v>
      </c>
      <c r="F27" s="66">
        <f>'Gols encaixats'!F27</f>
        <v>0</v>
      </c>
      <c r="G27" s="93">
        <f>'Gols encaixats'!G27</f>
        <v>0</v>
      </c>
      <c r="H27" s="10">
        <f t="shared" si="0"/>
        <v>1</v>
      </c>
    </row>
    <row r="28" spans="1:8" ht="12.75">
      <c r="A28" s="65"/>
      <c r="B28" s="119"/>
      <c r="C28" s="66"/>
      <c r="D28" s="92"/>
      <c r="E28" s="91"/>
      <c r="F28" s="66"/>
      <c r="G28" s="93"/>
      <c r="H28" s="10"/>
    </row>
    <row r="29" spans="1:8" ht="12.75">
      <c r="A29" s="65" t="str">
        <f>'Gols marcats'!A29</f>
        <v>Mislata</v>
      </c>
      <c r="B29" s="119">
        <f>'Gols encaixats'!B29</f>
        <v>1</v>
      </c>
      <c r="C29" s="66">
        <f>'Gols encaixats'!C29</f>
        <v>0</v>
      </c>
      <c r="D29" s="92">
        <f>'Gols encaixats'!D29</f>
        <v>0</v>
      </c>
      <c r="E29" s="91">
        <f>'Gols encaixats'!E29</f>
        <v>0</v>
      </c>
      <c r="F29" s="66">
        <f>'Gols encaixats'!F29</f>
        <v>0</v>
      </c>
      <c r="G29" s="93">
        <f>'Gols encaixats'!G29</f>
        <v>0</v>
      </c>
      <c r="H29" s="10">
        <f t="shared" si="0"/>
        <v>1</v>
      </c>
    </row>
    <row r="30" spans="1:8" ht="12.75">
      <c r="A30" s="65" t="str">
        <f>'Gols marcats'!A30</f>
        <v>Cullera</v>
      </c>
      <c r="B30" s="119">
        <f>'Gols encaixats'!B30</f>
        <v>0</v>
      </c>
      <c r="C30" s="66">
        <f>'Gols encaixats'!C30</f>
        <v>0</v>
      </c>
      <c r="D30" s="92">
        <f>'Gols encaixats'!D30</f>
        <v>0</v>
      </c>
      <c r="E30" s="91">
        <f>'Gols encaixats'!E30</f>
        <v>0</v>
      </c>
      <c r="F30" s="66">
        <f>'Gols encaixats'!F30</f>
        <v>0</v>
      </c>
      <c r="G30" s="93">
        <f>'Gols encaixats'!G30</f>
        <v>0</v>
      </c>
      <c r="H30" s="10">
        <f t="shared" si="0"/>
        <v>0</v>
      </c>
    </row>
    <row r="31" spans="1:8" ht="12.75">
      <c r="A31" s="65"/>
      <c r="B31" s="119"/>
      <c r="C31" s="66"/>
      <c r="D31" s="92"/>
      <c r="E31" s="91"/>
      <c r="F31" s="66"/>
      <c r="G31" s="93"/>
      <c r="H31" s="10"/>
    </row>
    <row r="32" spans="1:8" ht="12.75">
      <c r="A32" s="65" t="str">
        <f>'Gols marcats'!A32</f>
        <v>B. La Llum</v>
      </c>
      <c r="B32" s="119">
        <f>'Gols encaixats'!B32</f>
        <v>0</v>
      </c>
      <c r="C32" s="66">
        <f>'Gols encaixats'!C32</f>
        <v>0</v>
      </c>
      <c r="D32" s="92">
        <f>'Gols encaixats'!D32</f>
        <v>0</v>
      </c>
      <c r="E32" s="91">
        <f>'Gols encaixats'!E32</f>
        <v>0</v>
      </c>
      <c r="F32" s="66">
        <f>'Gols encaixats'!F32</f>
        <v>0</v>
      </c>
      <c r="G32" s="93">
        <f>'Gols encaixats'!G32</f>
        <v>0</v>
      </c>
      <c r="H32" s="10">
        <f t="shared" si="0"/>
        <v>0</v>
      </c>
    </row>
    <row r="33" spans="1:8" ht="12.75">
      <c r="A33" s="65"/>
      <c r="B33" s="119"/>
      <c r="C33" s="66"/>
      <c r="D33" s="92"/>
      <c r="E33" s="91"/>
      <c r="F33" s="66"/>
      <c r="G33" s="93"/>
      <c r="H33" s="10"/>
    </row>
    <row r="34" spans="1:8" ht="12.75">
      <c r="A34" s="65" t="str">
        <f>'Gols marcats'!A34</f>
        <v>Requena</v>
      </c>
      <c r="B34" s="119">
        <f>'Gols encaixats'!B34</f>
        <v>0</v>
      </c>
      <c r="C34" s="66">
        <f>'Gols encaixats'!C34</f>
        <v>0</v>
      </c>
      <c r="D34" s="92">
        <f>'Gols encaixats'!D34</f>
        <v>0</v>
      </c>
      <c r="E34" s="91">
        <f>'Gols encaixats'!E34</f>
        <v>1</v>
      </c>
      <c r="F34" s="66">
        <f>'Gols encaixats'!F34</f>
        <v>0</v>
      </c>
      <c r="G34" s="93">
        <f>'Gols encaixats'!G34</f>
        <v>1</v>
      </c>
      <c r="H34" s="10">
        <f t="shared" si="0"/>
        <v>2</v>
      </c>
    </row>
    <row r="35" spans="1:8" ht="12.75">
      <c r="A35" s="65"/>
      <c r="B35" s="119"/>
      <c r="C35" s="66"/>
      <c r="D35" s="92"/>
      <c r="E35" s="91"/>
      <c r="F35" s="66"/>
      <c r="G35" s="93"/>
      <c r="H35" s="10"/>
    </row>
    <row r="36" spans="1:8" ht="12.75">
      <c r="A36" s="65" t="str">
        <f>'Gols marcats'!A36</f>
        <v>Alberic</v>
      </c>
      <c r="B36" s="119">
        <f>'Gols encaixats'!B36</f>
        <v>0</v>
      </c>
      <c r="C36" s="66">
        <f>'Gols encaixats'!C36</f>
        <v>0</v>
      </c>
      <c r="D36" s="92">
        <f>'Gols encaixats'!D36</f>
        <v>0</v>
      </c>
      <c r="E36" s="91">
        <f>'Gols encaixats'!E36</f>
        <v>0</v>
      </c>
      <c r="F36" s="66">
        <f>'Gols encaixats'!F36</f>
        <v>0</v>
      </c>
      <c r="G36" s="93">
        <f>'Gols encaixats'!G36</f>
        <v>0</v>
      </c>
      <c r="H36" s="10">
        <f t="shared" si="0"/>
        <v>0</v>
      </c>
    </row>
    <row r="37" spans="1:8" ht="12.75">
      <c r="A37" s="65"/>
      <c r="B37" s="119"/>
      <c r="C37" s="66"/>
      <c r="D37" s="92"/>
      <c r="E37" s="91"/>
      <c r="F37" s="66"/>
      <c r="G37" s="93"/>
      <c r="H37" s="10"/>
    </row>
    <row r="38" spans="1:8" ht="12.75">
      <c r="A38" s="65" t="str">
        <f>'Gols marcats'!A38</f>
        <v>Pobla Llarga</v>
      </c>
      <c r="B38" s="119">
        <f>'Gols encaixats'!B38</f>
        <v>0</v>
      </c>
      <c r="C38" s="66">
        <f>'Gols encaixats'!C38</f>
        <v>0</v>
      </c>
      <c r="D38" s="92">
        <f>'Gols encaixats'!D38</f>
        <v>0</v>
      </c>
      <c r="E38" s="91">
        <f>'Gols encaixats'!E38</f>
        <v>0</v>
      </c>
      <c r="F38" s="66">
        <f>'Gols encaixats'!F38</f>
        <v>0</v>
      </c>
      <c r="G38" s="93">
        <f>'Gols encaixats'!G38</f>
        <v>0</v>
      </c>
      <c r="H38" s="10">
        <f t="shared" si="0"/>
        <v>0</v>
      </c>
    </row>
    <row r="39" spans="1:8" ht="12" customHeight="1">
      <c r="A39" s="65"/>
      <c r="B39" s="119"/>
      <c r="C39" s="66"/>
      <c r="D39" s="92"/>
      <c r="E39" s="91"/>
      <c r="F39" s="66"/>
      <c r="G39" s="93"/>
      <c r="H39" s="10"/>
    </row>
    <row r="40" spans="1:8" ht="12.75">
      <c r="A40" s="65" t="str">
        <f>'Gols marcats'!A40</f>
        <v>Picassent</v>
      </c>
      <c r="B40" s="119">
        <f>'Gols encaixats'!B40</f>
        <v>0</v>
      </c>
      <c r="C40" s="66">
        <f>'Gols encaixats'!C40</f>
        <v>0</v>
      </c>
      <c r="D40" s="92">
        <f>'Gols encaixats'!D40</f>
        <v>0</v>
      </c>
      <c r="E40" s="91">
        <f>'Gols encaixats'!E40</f>
        <v>0</v>
      </c>
      <c r="F40" s="66">
        <f>'Gols encaixats'!F40</f>
        <v>1</v>
      </c>
      <c r="G40" s="93">
        <f>'Gols encaixats'!G40</f>
        <v>0</v>
      </c>
      <c r="H40" s="10">
        <f t="shared" si="0"/>
        <v>1</v>
      </c>
    </row>
    <row r="41" spans="1:8" ht="12.75">
      <c r="A41" s="65" t="str">
        <f>'Gols marcats'!A41</f>
        <v>Betxí</v>
      </c>
      <c r="B41" s="119">
        <f>'Gols encaixats'!B41</f>
        <v>0</v>
      </c>
      <c r="C41" s="66">
        <f>'Gols encaixats'!C41</f>
        <v>0</v>
      </c>
      <c r="D41" s="92">
        <f>'Gols encaixats'!D41</f>
        <v>0</v>
      </c>
      <c r="E41" s="91">
        <f>'Gols encaixats'!E41</f>
        <v>0</v>
      </c>
      <c r="F41" s="66">
        <f>'Gols encaixats'!F41</f>
        <v>1</v>
      </c>
      <c r="G41" s="93">
        <f>'Gols encaixats'!G41</f>
        <v>0</v>
      </c>
      <c r="H41" s="10">
        <f t="shared" si="0"/>
        <v>1</v>
      </c>
    </row>
    <row r="42" spans="1:8" ht="12.75">
      <c r="A42" s="65"/>
      <c r="B42" s="119"/>
      <c r="C42" s="66"/>
      <c r="D42" s="92"/>
      <c r="E42" s="91"/>
      <c r="F42" s="66"/>
      <c r="G42" s="93"/>
      <c r="H42" s="10"/>
    </row>
    <row r="43" spans="1:8" ht="12.75">
      <c r="A43" s="65" t="str">
        <f>'Gols marcats'!A43</f>
        <v>Santa Pola</v>
      </c>
      <c r="B43" s="119">
        <f>'Gols encaixats'!B43</f>
        <v>0</v>
      </c>
      <c r="C43" s="66">
        <f>'Gols encaixats'!C43</f>
        <v>1</v>
      </c>
      <c r="D43" s="92">
        <f>'Gols encaixats'!D43</f>
        <v>1</v>
      </c>
      <c r="E43" s="91">
        <f>'Gols encaixats'!E43</f>
        <v>0</v>
      </c>
      <c r="F43" s="66">
        <f>'Gols encaixats'!F43</f>
        <v>0</v>
      </c>
      <c r="G43" s="93">
        <f>'Gols encaixats'!G43</f>
        <v>0</v>
      </c>
      <c r="H43" s="10">
        <f t="shared" si="0"/>
        <v>2</v>
      </c>
    </row>
    <row r="44" spans="1:8" ht="13.5" thickBot="1">
      <c r="A44" s="65"/>
      <c r="B44" s="119"/>
      <c r="C44" s="66"/>
      <c r="D44" s="92"/>
      <c r="E44" s="91"/>
      <c r="F44" s="66"/>
      <c r="G44" s="93"/>
      <c r="H44" s="10"/>
    </row>
    <row r="45" spans="1:8" ht="12.75" hidden="1">
      <c r="A45" s="152">
        <f>'Gols marcats'!A45</f>
        <v>0</v>
      </c>
      <c r="B45" s="119">
        <f>'Gols encaixats'!B45</f>
        <v>0</v>
      </c>
      <c r="C45" s="66">
        <f>'Gols encaixats'!C45</f>
        <v>0</v>
      </c>
      <c r="D45" s="92">
        <f>'Gols encaixats'!D45</f>
        <v>0</v>
      </c>
      <c r="E45" s="91">
        <f>'Gols encaixats'!E45</f>
        <v>0</v>
      </c>
      <c r="F45" s="66">
        <f>'Gols encaixats'!F45</f>
        <v>0</v>
      </c>
      <c r="G45" s="93">
        <f>'Gols encaixats'!G45</f>
        <v>0</v>
      </c>
      <c r="H45" s="10">
        <f t="shared" si="0"/>
        <v>0</v>
      </c>
    </row>
    <row r="46" spans="1:8" ht="12.75" hidden="1">
      <c r="A46" s="152">
        <f>'Gols marcats'!A46</f>
        <v>0</v>
      </c>
      <c r="B46" s="119">
        <f>'Gols encaixats'!B46</f>
        <v>0</v>
      </c>
      <c r="C46" s="66">
        <f>'Gols encaixats'!C46</f>
        <v>0</v>
      </c>
      <c r="D46" s="92">
        <f>'Gols encaixats'!D46</f>
        <v>0</v>
      </c>
      <c r="E46" s="91">
        <f>'Gols encaixats'!E46</f>
        <v>0</v>
      </c>
      <c r="F46" s="66">
        <f>'Gols encaixats'!F46</f>
        <v>0</v>
      </c>
      <c r="G46" s="93">
        <f>'Gols encaixats'!G46</f>
        <v>0</v>
      </c>
      <c r="H46" s="10">
        <f t="shared" si="0"/>
        <v>0</v>
      </c>
    </row>
    <row r="47" spans="1:8" ht="12.75" hidden="1">
      <c r="A47" s="152">
        <f>'Gols marcats'!A47</f>
        <v>0</v>
      </c>
      <c r="B47" s="119">
        <f>'Gols encaixats'!B47</f>
        <v>0</v>
      </c>
      <c r="C47" s="66">
        <f>'Gols encaixats'!C47</f>
        <v>0</v>
      </c>
      <c r="D47" s="92">
        <f>'Gols encaixats'!D47</f>
        <v>0</v>
      </c>
      <c r="E47" s="91">
        <f>'Gols encaixats'!E47</f>
        <v>0</v>
      </c>
      <c r="F47" s="66">
        <f>'Gols encaixats'!F47</f>
        <v>0</v>
      </c>
      <c r="G47" s="93">
        <f>'Gols encaixats'!G47</f>
        <v>0</v>
      </c>
      <c r="H47" s="10">
        <f t="shared" si="0"/>
        <v>0</v>
      </c>
    </row>
    <row r="48" spans="1:8" ht="12.75" hidden="1">
      <c r="A48" s="152" t="str">
        <f>'Gols marcats'!A48</f>
        <v>Catarroja</v>
      </c>
      <c r="B48" s="119">
        <f>'Gols encaixats'!B48</f>
        <v>0</v>
      </c>
      <c r="C48" s="66">
        <f>'Gols encaixats'!C48</f>
        <v>0</v>
      </c>
      <c r="D48" s="92">
        <f>'Gols encaixats'!D48</f>
        <v>0</v>
      </c>
      <c r="E48" s="91">
        <f>'Gols encaixats'!E48</f>
        <v>0</v>
      </c>
      <c r="F48" s="66">
        <f>'Gols encaixats'!F48</f>
        <v>0</v>
      </c>
      <c r="G48" s="93">
        <f>'Gols encaixats'!G48</f>
        <v>0</v>
      </c>
      <c r="H48" s="10">
        <f t="shared" si="0"/>
        <v>0</v>
      </c>
    </row>
    <row r="49" spans="1:8" ht="12.75" hidden="1">
      <c r="A49" s="152" t="str">
        <f>'Gols marcats'!A49</f>
        <v>Paiporta</v>
      </c>
      <c r="B49" s="119">
        <f>'Gols encaixats'!B49</f>
        <v>0</v>
      </c>
      <c r="C49" s="66">
        <f>'Gols encaixats'!C49</f>
        <v>0</v>
      </c>
      <c r="D49" s="92">
        <f>'Gols encaixats'!D49</f>
        <v>0</v>
      </c>
      <c r="E49" s="91">
        <f>'Gols encaixats'!E49</f>
        <v>0</v>
      </c>
      <c r="F49" s="66">
        <f>'Gols encaixats'!F49</f>
        <v>0</v>
      </c>
      <c r="G49" s="93">
        <f>'Gols encaixats'!G49</f>
        <v>0</v>
      </c>
      <c r="H49" s="10">
        <f t="shared" si="0"/>
        <v>0</v>
      </c>
    </row>
    <row r="50" spans="1:8" ht="13.5" hidden="1" thickBot="1">
      <c r="A50" s="153" t="str">
        <f>'Gols marcats'!A50</f>
        <v>Torrent</v>
      </c>
      <c r="B50" s="96">
        <f>'Gols encaixats'!B50</f>
        <v>0</v>
      </c>
      <c r="C50" s="66">
        <f>'Gols encaixats'!C50</f>
        <v>0</v>
      </c>
      <c r="D50" s="92">
        <f>'Gols encaixats'!D50</f>
        <v>0</v>
      </c>
      <c r="E50" s="91">
        <f>'Gols encaixats'!E50</f>
        <v>0</v>
      </c>
      <c r="F50" s="66">
        <f>'Gols encaixats'!F50</f>
        <v>0</v>
      </c>
      <c r="G50" s="93">
        <f>'Gols encaixats'!G50</f>
        <v>0</v>
      </c>
      <c r="H50" s="10">
        <f>SUM(B50:G50)</f>
        <v>0</v>
      </c>
    </row>
    <row r="51" spans="1:14" ht="14.25" thickBot="1" thickTop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1</v>
      </c>
      <c r="C53" s="56">
        <f>(B53/N53)</f>
        <v>0.05555555555555555</v>
      </c>
      <c r="D53" s="35">
        <f>SUM(C3:C46)</f>
        <v>2</v>
      </c>
      <c r="E53" s="56">
        <f>(D53/N53)</f>
        <v>0.1111111111111111</v>
      </c>
      <c r="F53" s="35">
        <f>SUM(D3:D46)</f>
        <v>2</v>
      </c>
      <c r="G53" s="57">
        <f>(F53/N53)</f>
        <v>0.1111111111111111</v>
      </c>
      <c r="H53" s="55">
        <f>SUM(E3:E46)</f>
        <v>6</v>
      </c>
      <c r="I53" s="56">
        <f>(H53/N53)</f>
        <v>0.3333333333333333</v>
      </c>
      <c r="J53" s="35">
        <f>SUM(F3:F46)</f>
        <v>4</v>
      </c>
      <c r="K53" s="56">
        <f>(J53/N53)</f>
        <v>0.2222222222222222</v>
      </c>
      <c r="L53" s="35">
        <f>SUM(G3:G46)</f>
        <v>3</v>
      </c>
      <c r="M53" s="57">
        <f>(L53/N53)</f>
        <v>0.16666666666666666</v>
      </c>
      <c r="N53" s="59">
        <f>SUM(H3:H50)</f>
        <v>18</v>
      </c>
    </row>
    <row r="54" ht="13.5" thickTop="1"/>
    <row r="55" spans="1:14" s="61" customFormat="1" ht="12.75">
      <c r="A55" s="60"/>
      <c r="B55" s="38"/>
      <c r="D55" s="38"/>
      <c r="F55" s="38"/>
      <c r="H55" s="38"/>
      <c r="J55" s="38"/>
      <c r="L55" s="38"/>
      <c r="M55" s="12"/>
      <c r="N55" s="62"/>
    </row>
    <row r="56" spans="1:13" s="61" customFormat="1" ht="12.75">
      <c r="A56" s="9"/>
      <c r="B56" s="13"/>
      <c r="D56" s="13"/>
      <c r="F56" s="13"/>
      <c r="H56" s="13"/>
      <c r="J56" s="13"/>
      <c r="L56" s="13"/>
      <c r="M56" s="12"/>
    </row>
    <row r="57" spans="1:14" s="61" customFormat="1" ht="12.75">
      <c r="A57" s="9"/>
      <c r="B57" s="12"/>
      <c r="C57" s="63"/>
      <c r="D57" s="12"/>
      <c r="E57" s="63"/>
      <c r="F57" s="12"/>
      <c r="G57" s="63"/>
      <c r="H57" s="12"/>
      <c r="I57" s="63"/>
      <c r="J57" s="12"/>
      <c r="K57" s="63"/>
      <c r="L57" s="12"/>
      <c r="M57" s="63"/>
      <c r="N5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6" customFormat="1" ht="12.75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  <c r="H1" s="37">
        <v>7</v>
      </c>
      <c r="I1" s="37">
        <v>8</v>
      </c>
      <c r="J1" s="37">
        <v>9</v>
      </c>
      <c r="K1" s="37">
        <v>10</v>
      </c>
      <c r="L1" s="37">
        <v>11</v>
      </c>
      <c r="M1" s="37">
        <v>12</v>
      </c>
      <c r="N1" s="37">
        <v>13</v>
      </c>
      <c r="O1" s="37">
        <v>14</v>
      </c>
      <c r="P1" s="37">
        <v>15</v>
      </c>
      <c r="Q1" s="37">
        <v>16</v>
      </c>
      <c r="R1" s="37">
        <v>17</v>
      </c>
      <c r="S1" s="37">
        <v>18</v>
      </c>
      <c r="T1" s="37">
        <v>19</v>
      </c>
      <c r="U1" s="37">
        <v>20</v>
      </c>
      <c r="V1" s="37">
        <v>21</v>
      </c>
      <c r="W1" s="37">
        <v>22</v>
      </c>
      <c r="X1" s="37">
        <v>23</v>
      </c>
      <c r="Y1" s="37">
        <v>24</v>
      </c>
      <c r="Z1" s="37">
        <v>25</v>
      </c>
      <c r="AA1" s="37">
        <v>26</v>
      </c>
      <c r="AB1" s="37">
        <v>27</v>
      </c>
      <c r="AC1" s="37">
        <v>28</v>
      </c>
      <c r="AD1" s="37">
        <v>29</v>
      </c>
      <c r="AE1" s="37">
        <v>30</v>
      </c>
      <c r="AF1" s="37">
        <v>31</v>
      </c>
      <c r="AG1" s="37">
        <v>32</v>
      </c>
      <c r="AH1" s="37">
        <v>33</v>
      </c>
      <c r="AI1" s="37">
        <v>34</v>
      </c>
      <c r="AJ1" s="37">
        <v>35</v>
      </c>
      <c r="AK1" s="37">
        <v>36</v>
      </c>
      <c r="AL1" s="37">
        <v>37</v>
      </c>
      <c r="AM1" s="37">
        <v>38</v>
      </c>
      <c r="AN1" s="37">
        <v>39</v>
      </c>
      <c r="AO1" s="37">
        <v>40</v>
      </c>
      <c r="AP1" s="36">
        <v>41</v>
      </c>
      <c r="AQ1" s="36">
        <v>42</v>
      </c>
    </row>
    <row r="2" spans="1:43" ht="12.75">
      <c r="A2" t="s">
        <v>32</v>
      </c>
      <c r="AM2" s="1">
        <v>4</v>
      </c>
      <c r="AN2" s="1"/>
      <c r="AO2" s="1"/>
      <c r="AP2" s="1"/>
      <c r="AQ2" s="1"/>
    </row>
    <row r="4" ht="12.75">
      <c r="A4" t="s">
        <v>52</v>
      </c>
    </row>
    <row r="5" ht="12.75">
      <c r="A5" t="s">
        <v>53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2016-07-27T07:17:04Z</cp:lastPrinted>
  <dcterms:created xsi:type="dcterms:W3CDTF">1998-08-31T09:37:34Z</dcterms:created>
  <dcterms:modified xsi:type="dcterms:W3CDTF">2020-12-29T08:38:59Z</dcterms:modified>
  <cp:category/>
  <cp:version/>
  <cp:contentType/>
  <cp:contentStatus/>
</cp:coreProperties>
</file>