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Pena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Classificacions" sheetId="9" r:id="rId9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<sst xmlns="http://schemas.openxmlformats.org/spreadsheetml/2006/main" count="693" uniqueCount="145">
  <si>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</si>
  <si>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</si>
  <si>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</si>
  <si>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</si>
  <si>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</si>
  <si>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</si>
  <si>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</si>
  <si>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</si>
  <si>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</si>
  <si>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</si>
  <si>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</si>
  <si>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</si>
  <si>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</si>
  <si>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</si>
  <si>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</si>
  <si>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</si>
  <si>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</si>
  <si>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</si>
  <si>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</si>
  <si>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</si>
  <si>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</si>
  <si>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</si>
  <si>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</si>
  <si>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</si>
  <si>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</si>
  <si>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</si>
  <si>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</si>
  <si>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</si>
  <si>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</si>
  <si>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</si>
  <si>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</si>
  <si>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</si>
  <si>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</si>
  <si>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</si>
  <si>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</si>
  <si>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</si>
  <si>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</si>
  <si>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</si>
  <si>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</si>
  <si>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</si>
  <si>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</si>
  <si>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</si>
  <si>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</si>
  <si>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</si>
  <si>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</si>
  <si>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</si>
  <si>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</si>
  <si>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</si>
  <si>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</si>
  <si>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</si>
  <si>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</si>
  <si>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</si>
  <si>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</si>
  <si>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</si>
  <si>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</si>
  <si>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</si>
  <si>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</si>
  <si>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</si>
  <si>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</si>
  <si>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</si>
  <si>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</si>
  <si>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</si>
  <si>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</si>
  <si>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Penalti marcado</t>
  </si>
  <si>
    <t>Penalti fallado</t>
  </si>
  <si>
    <t>Penalti parado</t>
  </si>
  <si>
    <t>Penalti encajado</t>
  </si>
  <si>
    <t>1-3</t>
  </si>
  <si>
    <t>CASTILLO</t>
  </si>
  <si>
    <t>JUANÍN</t>
  </si>
  <si>
    <t>RIELO</t>
  </si>
  <si>
    <t>JAVI</t>
  </si>
  <si>
    <t>Dénia</t>
  </si>
  <si>
    <t>Olímpic</t>
  </si>
  <si>
    <t>Quart</t>
  </si>
  <si>
    <t>Aspense</t>
  </si>
  <si>
    <t>Alcoià</t>
  </si>
  <si>
    <t>Vinaròs</t>
  </si>
  <si>
    <t>Mestalla</t>
  </si>
  <si>
    <t>Ontinyent</t>
  </si>
  <si>
    <t>Vila-real</t>
  </si>
  <si>
    <t>Benicarló</t>
  </si>
  <si>
    <t>Alacant</t>
  </si>
  <si>
    <t>Gandia</t>
  </si>
  <si>
    <t>Espanyol St. Vt.</t>
  </si>
  <si>
    <t>Puçol</t>
  </si>
  <si>
    <t>Novelda</t>
  </si>
  <si>
    <t>Carcaixent</t>
  </si>
  <si>
    <t>Catarroja</t>
  </si>
  <si>
    <t>Alginet</t>
  </si>
  <si>
    <t>Paterna</t>
  </si>
  <si>
    <t>LÓPEZ</t>
  </si>
  <si>
    <t>VERDÉS</t>
  </si>
  <si>
    <t>ALEMANY</t>
  </si>
  <si>
    <t>FAUSTO</t>
  </si>
  <si>
    <t>JULIO</t>
  </si>
  <si>
    <t>LORENZO</t>
  </si>
  <si>
    <t>MARTÍN VILA</t>
  </si>
  <si>
    <t>RUBIO</t>
  </si>
  <si>
    <t>CRESPO</t>
  </si>
  <si>
    <t>QUEREMÓN</t>
  </si>
  <si>
    <t>VALENCIA</t>
  </si>
  <si>
    <t>EUGENIO</t>
  </si>
  <si>
    <t>MOYA</t>
  </si>
  <si>
    <t>TENDERO</t>
  </si>
  <si>
    <t>WALDO</t>
  </si>
  <si>
    <t>Medio</t>
  </si>
  <si>
    <t>Interior der.</t>
  </si>
  <si>
    <t>Defensa</t>
  </si>
  <si>
    <t xml:space="preserve">Lat. Izq. </t>
  </si>
  <si>
    <t>Lat. Der.</t>
  </si>
  <si>
    <t>Libero</t>
  </si>
  <si>
    <t>1-0</t>
  </si>
  <si>
    <t>3-1</t>
  </si>
  <si>
    <t>0-0</t>
  </si>
  <si>
    <t>1-1</t>
  </si>
  <si>
    <t>4-2</t>
  </si>
  <si>
    <t>1-2</t>
  </si>
  <si>
    <t>3-0</t>
  </si>
  <si>
    <t>0-1</t>
  </si>
  <si>
    <t>0-2</t>
  </si>
  <si>
    <t>2-0</t>
  </si>
  <si>
    <t>4-0</t>
  </si>
  <si>
    <t>T</t>
  </si>
  <si>
    <t>JUAN CARLOS</t>
  </si>
  <si>
    <t>C</t>
  </si>
  <si>
    <t>PERPIÑÁ</t>
  </si>
  <si>
    <t>TONI</t>
  </si>
  <si>
    <t>ROCHINA</t>
  </si>
  <si>
    <t>JAVIER</t>
  </si>
  <si>
    <t>RIDAURA</t>
  </si>
  <si>
    <t>JOSÉ ANTONIO</t>
  </si>
  <si>
    <t>BOSCH</t>
  </si>
  <si>
    <t>E</t>
  </si>
  <si>
    <t>I</t>
  </si>
  <si>
    <t>Juan Carlos fue sustituido por Alemany</t>
  </si>
  <si>
    <t>R</t>
  </si>
  <si>
    <t>Fausto se puso de portero</t>
  </si>
  <si>
    <t>Queremón</t>
  </si>
  <si>
    <t>Aspense (j. 4)</t>
  </si>
  <si>
    <t>Rielo</t>
  </si>
  <si>
    <t>Benicarló (j. 10)</t>
  </si>
  <si>
    <t>Alacant (j. 30)</t>
  </si>
  <si>
    <t>Propia puerta</t>
  </si>
  <si>
    <t>Falta el 3-1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</si>
</sst>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ck"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3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2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2" fillId="0" borderId="13" xfId="0" applyNumberFormat="1" applyFont="1" applyFill="1" applyBorder="1" applyAlignment="1">
      <alignment horizontal="left" textRotation="90"/>
    </xf>
    <xf numFmtId="49" fontId="0" fillId="0" borderId="13" xfId="0" applyNumberFormat="1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36" borderId="95" xfId="0" applyFont="1" applyFill="1" applyBorder="1" applyAlignment="1">
      <alignment horizontal="center"/>
    </xf>
    <xf numFmtId="0" fontId="6" fillId="36" borderId="96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3" applyFont="1" applyFill="1" applyBorder="1" applyAlignment="1">
      <alignment horizontal="center" wrapText="1"/>
      <protection/>
    </xf>
    <xf numFmtId="0" fontId="0" fillId="36" borderId="80" xfId="53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textRotation="90"/>
    </xf>
    <xf numFmtId="0" fontId="0" fillId="0" borderId="53" xfId="0" applyFont="1" applyFill="1" applyBorder="1" applyAlignment="1">
      <alignment horizontal="left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" fontId="52" fillId="37" borderId="13" xfId="0" applyNumberFormat="1" applyFont="1" applyFill="1" applyBorder="1" applyAlignment="1" quotePrefix="1">
      <alignment horizontal="center" vertical="center"/>
    </xf>
    <xf numFmtId="1" fontId="52" fillId="37" borderId="53" xfId="0" applyNumberFormat="1" applyFont="1" applyFill="1" applyBorder="1" applyAlignment="1" quotePrefix="1">
      <alignment horizontal="center" vertical="center"/>
    </xf>
    <xf numFmtId="1" fontId="52" fillId="37" borderId="87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97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0" fontId="0" fillId="36" borderId="22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top"/>
    </xf>
    <xf numFmtId="0" fontId="0" fillId="0" borderId="8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textRotation="90"/>
    </xf>
    <xf numFmtId="0" fontId="2" fillId="0" borderId="73" xfId="0" applyFont="1" applyFill="1" applyBorder="1" applyAlignment="1">
      <alignment horizontal="left" textRotation="90"/>
    </xf>
    <xf numFmtId="0" fontId="54" fillId="0" borderId="13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textRotation="180"/>
    </xf>
    <xf numFmtId="0" fontId="52" fillId="37" borderId="31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6" fillId="37" borderId="84" xfId="0" applyFont="1" applyFill="1" applyBorder="1" applyAlignment="1">
      <alignment horizontal="center" textRotation="90"/>
    </xf>
    <xf numFmtId="0" fontId="56" fillId="37" borderId="98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2" fillId="0" borderId="92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49" fontId="2" fillId="0" borderId="99" xfId="0" applyNumberFormat="1" applyFont="1" applyFill="1" applyBorder="1" applyAlignment="1">
      <alignment horizontal="center" vertical="center" textRotation="90"/>
    </xf>
    <xf numFmtId="0" fontId="0" fillId="0" borderId="100" xfId="0" applyFill="1" applyBorder="1" applyAlignment="1">
      <alignment horizontal="center" vertical="center" textRotation="90"/>
    </xf>
    <xf numFmtId="0" fontId="0" fillId="0" borderId="101" xfId="0" applyFill="1" applyBorder="1" applyAlignment="1">
      <alignment horizontal="center" vertical="center" textRotation="90"/>
    </xf>
    <xf numFmtId="49" fontId="4" fillId="0" borderId="102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5" xfId="0" applyFont="1" applyFill="1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1" activePane="topRight" state="frozen"/>
      <selection pane="topLeft" activeCell="B14" sqref="B14"/>
      <selection pane="topRight" activeCell="B1" sqref="B1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5.57421875" style="126" customWidth="1"/>
    <col min="12" max="13" width="4.28125" style="126" customWidth="1"/>
    <col min="14" max="17" width="4.28125" style="126" hidden="1" customWidth="1"/>
    <col min="18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61" width="4.00390625" style="126" customWidth="1"/>
    <col min="62" max="67" width="4.00390625" style="126" hidden="1" customWidth="1"/>
    <col min="68" max="68" width="9.7109375" style="126" customWidth="1"/>
    <col min="69" max="71" width="4.140625" style="126" customWidth="1"/>
    <col min="72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38" customWidth="1"/>
    <col min="80" max="80" width="4.140625" style="238" customWidth="1"/>
    <col min="81" max="81" width="4.00390625" style="238" customWidth="1"/>
    <col min="82" max="82" width="4.140625" style="238" customWidth="1"/>
    <col min="83" max="83" width="4.7109375" style="238" customWidth="1"/>
    <col min="84" max="85" width="4.140625" style="238" customWidth="1"/>
    <col min="86" max="86" width="4.00390625" style="238" customWidth="1"/>
    <col min="87" max="87" width="4.421875" style="238" customWidth="1"/>
    <col min="88" max="88" width="4.28125" style="238" customWidth="1"/>
    <col min="89" max="89" width="4.00390625" style="238" customWidth="1"/>
    <col min="90" max="90" width="4.140625" style="238" customWidth="1"/>
    <col min="91" max="91" width="4.00390625" style="238" customWidth="1"/>
    <col min="92" max="92" width="4.28125" style="238" customWidth="1"/>
    <col min="93" max="93" width="4.00390625" style="238" customWidth="1"/>
    <col min="94" max="95" width="4.140625" style="238" customWidth="1"/>
    <col min="96" max="96" width="4.00390625" style="238" customWidth="1"/>
    <col min="97" max="97" width="4.140625" style="238" customWidth="1"/>
    <col min="98" max="98" width="4.00390625" style="238" customWidth="1"/>
    <col min="99" max="99" width="4.140625" style="238" customWidth="1"/>
    <col min="100" max="108" width="4.00390625" style="238" customWidth="1"/>
    <col min="109" max="112" width="4.00390625" style="238" hidden="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9" width="4.140625" style="126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1" width="4.00390625" style="126" customWidth="1"/>
    <col min="152" max="155" width="4.00390625" style="126" hidden="1" customWidth="1"/>
    <col min="156" max="157" width="4.140625" style="128" hidden="1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customWidth="1"/>
    <col min="187" max="187" width="4.00390625" style="126" customWidth="1"/>
    <col min="188" max="188" width="4.140625" style="126" customWidth="1"/>
    <col min="189" max="198" width="4.00390625" style="126" customWidth="1"/>
    <col min="199" max="204" width="4.00390625" style="126" hidden="1" customWidth="1"/>
    <col min="205" max="208" width="4.140625" style="129" hidden="1" customWidth="1"/>
    <col min="209" max="240" width="4.140625" style="129" customWidth="1"/>
    <col min="241" max="244" width="4.140625" style="130" customWidth="1"/>
    <col min="245" max="247" width="4.140625" style="129" customWidth="1"/>
    <col min="248" max="253" width="4.140625" style="129" hidden="1" customWidth="1"/>
    <col min="254" max="16384" width="11.421875" style="129" hidden="1" customWidth="1"/>
  </cols>
  <sheetData>
    <row r="1" spans="9:112" ht="13.5" thickBot="1">
      <c r="I1" s="126">
        <f>(90*K1)</f>
        <v>2070</v>
      </c>
      <c r="K1" s="329">
        <v>23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42" t="s">
        <v>52</v>
      </c>
      <c r="P2" s="343"/>
      <c r="Q2" s="344"/>
      <c r="R2" s="133"/>
      <c r="S2" s="133"/>
      <c r="T2" s="133"/>
      <c r="U2" s="133"/>
      <c r="V2" s="134"/>
      <c r="W2" s="135"/>
      <c r="X2" s="270" t="s">
        <v>112</v>
      </c>
      <c r="Y2" s="140" t="s">
        <v>113</v>
      </c>
      <c r="Z2" s="140" t="s">
        <v>114</v>
      </c>
      <c r="AA2" s="140" t="s">
        <v>115</v>
      </c>
      <c r="AB2" s="140" t="s">
        <v>116</v>
      </c>
      <c r="AC2" s="140" t="s">
        <v>114</v>
      </c>
      <c r="AD2" s="140" t="s">
        <v>114</v>
      </c>
      <c r="AE2" s="140" t="s">
        <v>115</v>
      </c>
      <c r="AF2" s="140" t="s">
        <v>112</v>
      </c>
      <c r="AG2" s="140" t="s">
        <v>117</v>
      </c>
      <c r="AH2" s="140" t="s">
        <v>118</v>
      </c>
      <c r="AI2" s="140" t="s">
        <v>119</v>
      </c>
      <c r="AJ2" s="140" t="s">
        <v>120</v>
      </c>
      <c r="AK2" s="140" t="s">
        <v>112</v>
      </c>
      <c r="AL2" s="140" t="s">
        <v>119</v>
      </c>
      <c r="AM2" s="140" t="s">
        <v>120</v>
      </c>
      <c r="AN2" s="140" t="s">
        <v>115</v>
      </c>
      <c r="AO2" s="140" t="s">
        <v>121</v>
      </c>
      <c r="AP2" s="140" t="s">
        <v>122</v>
      </c>
      <c r="AQ2" s="140" t="s">
        <v>121</v>
      </c>
      <c r="AR2" s="140" t="s">
        <v>114</v>
      </c>
      <c r="AS2" s="140" t="s">
        <v>121</v>
      </c>
      <c r="AT2" s="140" t="s">
        <v>112</v>
      </c>
      <c r="AU2" s="140" t="s">
        <v>115</v>
      </c>
      <c r="AV2" s="140" t="s">
        <v>114</v>
      </c>
      <c r="AW2" s="140" t="s">
        <v>112</v>
      </c>
      <c r="AX2" s="140" t="s">
        <v>115</v>
      </c>
      <c r="AY2" s="140" t="s">
        <v>114</v>
      </c>
      <c r="AZ2" s="140" t="s">
        <v>112</v>
      </c>
      <c r="BA2" s="140" t="s">
        <v>121</v>
      </c>
      <c r="BB2" s="140" t="s">
        <v>113</v>
      </c>
      <c r="BC2" s="140" t="s">
        <v>118</v>
      </c>
      <c r="BD2" s="140" t="s">
        <v>112</v>
      </c>
      <c r="BE2" s="140" t="s">
        <v>118</v>
      </c>
      <c r="BF2" s="140" t="s">
        <v>112</v>
      </c>
      <c r="BG2" s="140" t="s">
        <v>112</v>
      </c>
      <c r="BH2" s="140" t="s">
        <v>120</v>
      </c>
      <c r="BI2" s="140" t="s">
        <v>114</v>
      </c>
      <c r="BJ2" s="140"/>
      <c r="BK2" s="140"/>
      <c r="BL2" s="140"/>
      <c r="BM2" s="294"/>
      <c r="BN2" s="140"/>
      <c r="BO2" s="300"/>
      <c r="BP2" s="135"/>
      <c r="BQ2" s="138" t="str">
        <f aca="true" t="shared" si="0" ref="BQ2:BZ3">X2</f>
        <v>1-0</v>
      </c>
      <c r="BR2" s="139" t="str">
        <f t="shared" si="0"/>
        <v>3-1</v>
      </c>
      <c r="BS2" s="139" t="str">
        <f t="shared" si="0"/>
        <v>0-0</v>
      </c>
      <c r="BT2" s="139" t="str">
        <f t="shared" si="0"/>
        <v>1-1</v>
      </c>
      <c r="BU2" s="139" t="str">
        <f t="shared" si="0"/>
        <v>4-2</v>
      </c>
      <c r="BV2" s="139" t="str">
        <f t="shared" si="0"/>
        <v>0-0</v>
      </c>
      <c r="BW2" s="139" t="str">
        <f t="shared" si="0"/>
        <v>0-0</v>
      </c>
      <c r="BX2" s="139" t="str">
        <f t="shared" si="0"/>
        <v>1-1</v>
      </c>
      <c r="BY2" s="139" t="str">
        <f t="shared" si="0"/>
        <v>1-0</v>
      </c>
      <c r="BZ2" s="139" t="str">
        <f t="shared" si="0"/>
        <v>1-2</v>
      </c>
      <c r="CA2" s="140" t="str">
        <f aca="true" t="shared" si="1" ref="CA2:CF3">AH2</f>
        <v>3-0</v>
      </c>
      <c r="CB2" s="140" t="str">
        <f t="shared" si="1"/>
        <v>0-1</v>
      </c>
      <c r="CC2" s="140" t="str">
        <f t="shared" si="1"/>
        <v>0-2</v>
      </c>
      <c r="CD2" s="140" t="str">
        <f t="shared" si="1"/>
        <v>1-0</v>
      </c>
      <c r="CE2" s="140" t="str">
        <f t="shared" si="1"/>
        <v>0-1</v>
      </c>
      <c r="CF2" s="140" t="str">
        <f aca="true" t="shared" si="2" ref="CF2:DF2">AM2</f>
        <v>0-2</v>
      </c>
      <c r="CG2" s="140" t="str">
        <f>AN2</f>
        <v>1-1</v>
      </c>
      <c r="CH2" s="140" t="str">
        <f>AO2</f>
        <v>2-0</v>
      </c>
      <c r="CI2" s="140" t="str">
        <f t="shared" si="2"/>
        <v>4-0</v>
      </c>
      <c r="CJ2" s="140" t="str">
        <f t="shared" si="2"/>
        <v>2-0</v>
      </c>
      <c r="CK2" s="140" t="s">
        <v>67</v>
      </c>
      <c r="CL2" s="140" t="str">
        <f t="shared" si="2"/>
        <v>2-0</v>
      </c>
      <c r="CM2" s="140" t="str">
        <f t="shared" si="2"/>
        <v>1-0</v>
      </c>
      <c r="CN2" s="140" t="str">
        <f t="shared" si="2"/>
        <v>1-1</v>
      </c>
      <c r="CO2" s="140" t="str">
        <f t="shared" si="2"/>
        <v>0-0</v>
      </c>
      <c r="CP2" s="140" t="str">
        <f t="shared" si="2"/>
        <v>1-0</v>
      </c>
      <c r="CQ2" s="140" t="str">
        <f t="shared" si="2"/>
        <v>1-1</v>
      </c>
      <c r="CR2" s="140" t="str">
        <f t="shared" si="2"/>
        <v>0-0</v>
      </c>
      <c r="CS2" s="140" t="str">
        <f t="shared" si="2"/>
        <v>1-0</v>
      </c>
      <c r="CT2" s="140" t="str">
        <f t="shared" si="2"/>
        <v>2-0</v>
      </c>
      <c r="CU2" s="140" t="str">
        <f t="shared" si="2"/>
        <v>3-1</v>
      </c>
      <c r="CV2" s="140" t="str">
        <f t="shared" si="2"/>
        <v>3-0</v>
      </c>
      <c r="CW2" s="140" t="str">
        <f t="shared" si="2"/>
        <v>1-0</v>
      </c>
      <c r="CX2" s="140" t="str">
        <f t="shared" si="2"/>
        <v>3-0</v>
      </c>
      <c r="CY2" s="140" t="str">
        <f t="shared" si="2"/>
        <v>1-0</v>
      </c>
      <c r="CZ2" s="140" t="str">
        <f t="shared" si="2"/>
        <v>1-0</v>
      </c>
      <c r="DA2" s="140" t="str">
        <f t="shared" si="2"/>
        <v>0-2</v>
      </c>
      <c r="DB2" s="140" t="str">
        <f t="shared" si="2"/>
        <v>0-0</v>
      </c>
      <c r="DC2" s="140">
        <f t="shared" si="2"/>
        <v>0</v>
      </c>
      <c r="DD2" s="140">
        <f t="shared" si="2"/>
        <v>0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 t="str">
        <f aca="true" t="shared" si="3" ref="DJ2:DS3">BQ2</f>
        <v>1-0</v>
      </c>
      <c r="DK2" s="139" t="str">
        <f t="shared" si="3"/>
        <v>3-1</v>
      </c>
      <c r="DL2" s="139" t="str">
        <f t="shared" si="3"/>
        <v>0-0</v>
      </c>
      <c r="DM2" s="139" t="str">
        <f t="shared" si="3"/>
        <v>1-1</v>
      </c>
      <c r="DN2" s="139" t="str">
        <f t="shared" si="3"/>
        <v>4-2</v>
      </c>
      <c r="DO2" s="139" t="str">
        <f t="shared" si="3"/>
        <v>0-0</v>
      </c>
      <c r="DP2" s="139" t="str">
        <f t="shared" si="3"/>
        <v>0-0</v>
      </c>
      <c r="DQ2" s="139" t="str">
        <f t="shared" si="3"/>
        <v>1-1</v>
      </c>
      <c r="DR2" s="139" t="str">
        <f t="shared" si="3"/>
        <v>1-0</v>
      </c>
      <c r="DS2" s="139" t="str">
        <f t="shared" si="3"/>
        <v>1-2</v>
      </c>
      <c r="DT2" s="139" t="str">
        <f aca="true" t="shared" si="4" ref="DT2:EA3">CA2</f>
        <v>3-0</v>
      </c>
      <c r="DU2" s="139" t="str">
        <f t="shared" si="4"/>
        <v>0-1</v>
      </c>
      <c r="DV2" s="139" t="str">
        <f t="shared" si="4"/>
        <v>0-2</v>
      </c>
      <c r="DW2" s="139" t="str">
        <f t="shared" si="4"/>
        <v>1-0</v>
      </c>
      <c r="DX2" s="139" t="str">
        <f t="shared" si="4"/>
        <v>0-1</v>
      </c>
      <c r="DY2" s="139" t="str">
        <f t="shared" si="4"/>
        <v>0-2</v>
      </c>
      <c r="DZ2" s="139" t="str">
        <f aca="true" t="shared" si="5" ref="DZ2:FA2">CG2</f>
        <v>1-1</v>
      </c>
      <c r="EA2" s="139" t="str">
        <f t="shared" si="5"/>
        <v>2-0</v>
      </c>
      <c r="EB2" s="139" t="str">
        <f t="shared" si="5"/>
        <v>4-0</v>
      </c>
      <c r="EC2" s="139" t="str">
        <f t="shared" si="5"/>
        <v>2-0</v>
      </c>
      <c r="ED2" s="139" t="str">
        <f t="shared" si="5"/>
        <v>1-3</v>
      </c>
      <c r="EE2" s="139" t="str">
        <f t="shared" si="5"/>
        <v>2-0</v>
      </c>
      <c r="EF2" s="139" t="str">
        <f t="shared" si="5"/>
        <v>1-0</v>
      </c>
      <c r="EG2" s="139" t="str">
        <f t="shared" si="5"/>
        <v>1-1</v>
      </c>
      <c r="EH2" s="139" t="str">
        <f t="shared" si="5"/>
        <v>0-0</v>
      </c>
      <c r="EI2" s="139" t="str">
        <f t="shared" si="5"/>
        <v>1-0</v>
      </c>
      <c r="EJ2" s="139" t="str">
        <f t="shared" si="5"/>
        <v>1-1</v>
      </c>
      <c r="EK2" s="139" t="str">
        <f t="shared" si="5"/>
        <v>0-0</v>
      </c>
      <c r="EL2" s="139" t="str">
        <f t="shared" si="5"/>
        <v>1-0</v>
      </c>
      <c r="EM2" s="139" t="str">
        <f t="shared" si="5"/>
        <v>2-0</v>
      </c>
      <c r="EN2" s="139" t="str">
        <f t="shared" si="5"/>
        <v>3-1</v>
      </c>
      <c r="EO2" s="139" t="str">
        <f t="shared" si="5"/>
        <v>3-0</v>
      </c>
      <c r="EP2" s="139" t="str">
        <f t="shared" si="5"/>
        <v>1-0</v>
      </c>
      <c r="EQ2" s="139" t="str">
        <f t="shared" si="5"/>
        <v>3-0</v>
      </c>
      <c r="ER2" s="139" t="str">
        <f t="shared" si="5"/>
        <v>1-0</v>
      </c>
      <c r="ES2" s="139" t="str">
        <f>CZ2</f>
        <v>1-0</v>
      </c>
      <c r="ET2" s="139" t="str">
        <f>DA2</f>
        <v>0-2</v>
      </c>
      <c r="EU2" s="139" t="str">
        <f t="shared" si="5"/>
        <v>0-0</v>
      </c>
      <c r="EV2" s="139">
        <f t="shared" si="5"/>
        <v>0</v>
      </c>
      <c r="EW2" s="139">
        <f t="shared" si="5"/>
        <v>0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345" t="s">
        <v>17</v>
      </c>
      <c r="FC2" s="346"/>
      <c r="FD2" s="347"/>
      <c r="FE2" s="141" t="str">
        <f aca="true" t="shared" si="6" ref="FE2:FN3">X2</f>
        <v>1-0</v>
      </c>
      <c r="FF2" s="142" t="str">
        <f t="shared" si="6"/>
        <v>3-1</v>
      </c>
      <c r="FG2" s="142" t="str">
        <f t="shared" si="6"/>
        <v>0-0</v>
      </c>
      <c r="FH2" s="142" t="str">
        <f t="shared" si="6"/>
        <v>1-1</v>
      </c>
      <c r="FI2" s="142" t="str">
        <f t="shared" si="6"/>
        <v>4-2</v>
      </c>
      <c r="FJ2" s="142" t="str">
        <f t="shared" si="6"/>
        <v>0-0</v>
      </c>
      <c r="FK2" s="143" t="str">
        <f t="shared" si="6"/>
        <v>0-0</v>
      </c>
      <c r="FL2" s="143" t="str">
        <f t="shared" si="6"/>
        <v>1-1</v>
      </c>
      <c r="FM2" s="143" t="str">
        <f t="shared" si="6"/>
        <v>1-0</v>
      </c>
      <c r="FN2" s="143" t="str">
        <f t="shared" si="6"/>
        <v>1-2</v>
      </c>
      <c r="FO2" s="143" t="str">
        <f aca="true" t="shared" si="7" ref="FO2:FX3">AH2</f>
        <v>3-0</v>
      </c>
      <c r="FP2" s="143" t="str">
        <f t="shared" si="7"/>
        <v>0-1</v>
      </c>
      <c r="FQ2" s="143" t="str">
        <f t="shared" si="7"/>
        <v>0-2</v>
      </c>
      <c r="FR2" s="143" t="str">
        <f t="shared" si="7"/>
        <v>1-0</v>
      </c>
      <c r="FS2" s="143" t="str">
        <f t="shared" si="7"/>
        <v>0-1</v>
      </c>
      <c r="FT2" s="143" t="str">
        <f t="shared" si="7"/>
        <v>0-2</v>
      </c>
      <c r="FU2" s="143" t="str">
        <f t="shared" si="7"/>
        <v>1-1</v>
      </c>
      <c r="FV2" s="143" t="str">
        <f t="shared" si="7"/>
        <v>2-0</v>
      </c>
      <c r="FW2" s="143" t="str">
        <f t="shared" si="7"/>
        <v>4-0</v>
      </c>
      <c r="FX2" s="143" t="str">
        <f t="shared" si="7"/>
        <v>2-0</v>
      </c>
      <c r="FY2" s="143" t="str">
        <f aca="true" t="shared" si="8" ref="FY2:GH3">AR2</f>
        <v>0-0</v>
      </c>
      <c r="FZ2" s="143" t="str">
        <f t="shared" si="8"/>
        <v>2-0</v>
      </c>
      <c r="GA2" s="143" t="str">
        <f t="shared" si="8"/>
        <v>1-0</v>
      </c>
      <c r="GB2" s="143" t="str">
        <f t="shared" si="8"/>
        <v>1-1</v>
      </c>
      <c r="GC2" s="143" t="str">
        <f t="shared" si="8"/>
        <v>0-0</v>
      </c>
      <c r="GD2" s="143" t="str">
        <f t="shared" si="8"/>
        <v>1-0</v>
      </c>
      <c r="GE2" s="143" t="str">
        <f t="shared" si="8"/>
        <v>1-1</v>
      </c>
      <c r="GF2" s="143" t="str">
        <f t="shared" si="8"/>
        <v>0-0</v>
      </c>
      <c r="GG2" s="143" t="str">
        <f t="shared" si="8"/>
        <v>1-0</v>
      </c>
      <c r="GH2" s="143" t="str">
        <f t="shared" si="8"/>
        <v>2-0</v>
      </c>
      <c r="GI2" s="143" t="str">
        <f aca="true" t="shared" si="9" ref="GI2:GR3">BB2</f>
        <v>3-1</v>
      </c>
      <c r="GJ2" s="143" t="str">
        <f t="shared" si="9"/>
        <v>3-0</v>
      </c>
      <c r="GK2" s="143" t="str">
        <f t="shared" si="9"/>
        <v>1-0</v>
      </c>
      <c r="GL2" s="143" t="str">
        <f t="shared" si="9"/>
        <v>3-0</v>
      </c>
      <c r="GM2" s="143" t="str">
        <f t="shared" si="9"/>
        <v>1-0</v>
      </c>
      <c r="GN2" s="143" t="str">
        <f t="shared" si="9"/>
        <v>1-0</v>
      </c>
      <c r="GO2" s="143" t="str">
        <f t="shared" si="9"/>
        <v>0-2</v>
      </c>
      <c r="GP2" s="143" t="str">
        <f t="shared" si="9"/>
        <v>0-0</v>
      </c>
      <c r="GQ2" s="143">
        <f t="shared" si="9"/>
        <v>0</v>
      </c>
      <c r="GR2" s="143">
        <f t="shared" si="9"/>
        <v>0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39" t="s">
        <v>56</v>
      </c>
      <c r="HB2" s="136" t="str">
        <f>X2</f>
        <v>1-0</v>
      </c>
      <c r="HC2" s="136" t="str">
        <f aca="true" t="shared" si="11" ref="HC2:IM3">Y2</f>
        <v>3-1</v>
      </c>
      <c r="HD2" s="136" t="str">
        <f t="shared" si="11"/>
        <v>0-0</v>
      </c>
      <c r="HE2" s="136" t="str">
        <f t="shared" si="11"/>
        <v>1-1</v>
      </c>
      <c r="HF2" s="136" t="str">
        <f t="shared" si="11"/>
        <v>4-2</v>
      </c>
      <c r="HG2" s="136" t="str">
        <f t="shared" si="11"/>
        <v>0-0</v>
      </c>
      <c r="HH2" s="136" t="str">
        <f t="shared" si="11"/>
        <v>0-0</v>
      </c>
      <c r="HI2" s="136" t="str">
        <f t="shared" si="11"/>
        <v>1-1</v>
      </c>
      <c r="HJ2" s="136" t="str">
        <f t="shared" si="11"/>
        <v>1-0</v>
      </c>
      <c r="HK2" s="136" t="str">
        <f t="shared" si="11"/>
        <v>1-2</v>
      </c>
      <c r="HL2" s="136" t="str">
        <f t="shared" si="11"/>
        <v>3-0</v>
      </c>
      <c r="HM2" s="136" t="str">
        <f t="shared" si="11"/>
        <v>0-1</v>
      </c>
      <c r="HN2" s="136" t="str">
        <f t="shared" si="11"/>
        <v>0-2</v>
      </c>
      <c r="HO2" s="136" t="str">
        <f t="shared" si="11"/>
        <v>1-0</v>
      </c>
      <c r="HP2" s="136" t="str">
        <f t="shared" si="11"/>
        <v>0-1</v>
      </c>
      <c r="HQ2" s="136" t="str">
        <f t="shared" si="11"/>
        <v>0-2</v>
      </c>
      <c r="HR2" s="136" t="str">
        <f t="shared" si="11"/>
        <v>1-1</v>
      </c>
      <c r="HS2" s="136" t="str">
        <f t="shared" si="11"/>
        <v>2-0</v>
      </c>
      <c r="HT2" s="136" t="str">
        <f t="shared" si="11"/>
        <v>4-0</v>
      </c>
      <c r="HU2" s="136" t="str">
        <f t="shared" si="11"/>
        <v>2-0</v>
      </c>
      <c r="HV2" s="136" t="str">
        <f t="shared" si="11"/>
        <v>0-0</v>
      </c>
      <c r="HW2" s="136" t="str">
        <f t="shared" si="11"/>
        <v>2-0</v>
      </c>
      <c r="HX2" s="136" t="str">
        <f t="shared" si="11"/>
        <v>1-0</v>
      </c>
      <c r="HY2" s="136" t="str">
        <f t="shared" si="11"/>
        <v>1-1</v>
      </c>
      <c r="HZ2" s="136" t="str">
        <f t="shared" si="11"/>
        <v>0-0</v>
      </c>
      <c r="IA2" s="136" t="str">
        <f t="shared" si="11"/>
        <v>1-0</v>
      </c>
      <c r="IB2" s="136" t="str">
        <f t="shared" si="11"/>
        <v>1-1</v>
      </c>
      <c r="IC2" s="136" t="str">
        <f t="shared" si="11"/>
        <v>0-0</v>
      </c>
      <c r="ID2" s="136" t="str">
        <f t="shared" si="11"/>
        <v>1-0</v>
      </c>
      <c r="IE2" s="136" t="str">
        <f t="shared" si="11"/>
        <v>2-0</v>
      </c>
      <c r="IF2" s="136" t="str">
        <f t="shared" si="11"/>
        <v>3-1</v>
      </c>
      <c r="IG2" s="136" t="str">
        <f t="shared" si="11"/>
        <v>3-0</v>
      </c>
      <c r="IH2" s="136" t="str">
        <f t="shared" si="11"/>
        <v>1-0</v>
      </c>
      <c r="II2" s="136" t="str">
        <f t="shared" si="11"/>
        <v>3-0</v>
      </c>
      <c r="IJ2" s="136" t="str">
        <f t="shared" si="11"/>
        <v>1-0</v>
      </c>
      <c r="IK2" s="136" t="str">
        <f t="shared" si="11"/>
        <v>1-0</v>
      </c>
      <c r="IL2" s="136" t="str">
        <f t="shared" si="11"/>
        <v>0-2</v>
      </c>
      <c r="IM2" s="136" t="str">
        <f t="shared" si="11"/>
        <v>0-0</v>
      </c>
      <c r="IN2" s="136">
        <f aca="true" t="shared" si="12" ref="IN2:IS3">BJ2</f>
        <v>0</v>
      </c>
      <c r="IO2" s="137">
        <f t="shared" si="12"/>
        <v>0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253" customFormat="1" ht="91.5" customHeight="1" thickBot="1" thickTop="1">
      <c r="A3" s="239"/>
      <c r="B3" s="240"/>
      <c r="C3" s="337" t="s">
        <v>0</v>
      </c>
      <c r="D3" s="337" t="s">
        <v>1</v>
      </c>
      <c r="E3" s="337" t="s">
        <v>2</v>
      </c>
      <c r="F3" s="337" t="s">
        <v>3</v>
      </c>
      <c r="G3" s="337" t="s">
        <v>4</v>
      </c>
      <c r="H3" s="337" t="s">
        <v>5</v>
      </c>
      <c r="I3" s="337" t="s">
        <v>6</v>
      </c>
      <c r="J3" s="337" t="s">
        <v>7</v>
      </c>
      <c r="K3" s="337" t="s">
        <v>8</v>
      </c>
      <c r="L3" s="337" t="s">
        <v>49</v>
      </c>
      <c r="M3" s="337" t="s">
        <v>44</v>
      </c>
      <c r="N3" s="337" t="s">
        <v>45</v>
      </c>
      <c r="O3" s="337" t="s">
        <v>46</v>
      </c>
      <c r="P3" s="337" t="s">
        <v>47</v>
      </c>
      <c r="Q3" s="337" t="s">
        <v>48</v>
      </c>
      <c r="R3" s="337" t="s">
        <v>9</v>
      </c>
      <c r="S3" s="337" t="s">
        <v>10</v>
      </c>
      <c r="T3" s="337" t="s">
        <v>11</v>
      </c>
      <c r="U3" s="337" t="s">
        <v>12</v>
      </c>
      <c r="V3" s="337" t="s">
        <v>13</v>
      </c>
      <c r="W3" s="241"/>
      <c r="X3" s="268" t="s">
        <v>72</v>
      </c>
      <c r="Y3" s="311" t="s">
        <v>73</v>
      </c>
      <c r="Z3" s="269" t="s">
        <v>74</v>
      </c>
      <c r="AA3" s="311" t="s">
        <v>75</v>
      </c>
      <c r="AB3" s="269" t="s">
        <v>76</v>
      </c>
      <c r="AC3" s="311" t="s">
        <v>77</v>
      </c>
      <c r="AD3" s="269" t="s">
        <v>78</v>
      </c>
      <c r="AE3" s="311" t="s">
        <v>79</v>
      </c>
      <c r="AF3" s="269" t="s">
        <v>80</v>
      </c>
      <c r="AG3" s="311" t="s">
        <v>81</v>
      </c>
      <c r="AH3" s="269" t="s">
        <v>82</v>
      </c>
      <c r="AI3" s="311" t="s">
        <v>83</v>
      </c>
      <c r="AJ3" s="311" t="s">
        <v>84</v>
      </c>
      <c r="AK3" s="269" t="s">
        <v>85</v>
      </c>
      <c r="AL3" s="311" t="s">
        <v>86</v>
      </c>
      <c r="AM3" s="269" t="s">
        <v>87</v>
      </c>
      <c r="AN3" s="311" t="s">
        <v>88</v>
      </c>
      <c r="AO3" s="269" t="s">
        <v>89</v>
      </c>
      <c r="AP3" s="312" t="s">
        <v>90</v>
      </c>
      <c r="AQ3" s="312" t="s">
        <v>72</v>
      </c>
      <c r="AR3" s="269" t="s">
        <v>73</v>
      </c>
      <c r="AS3" s="311" t="s">
        <v>74</v>
      </c>
      <c r="AT3" s="269" t="s">
        <v>75</v>
      </c>
      <c r="AU3" s="311" t="s">
        <v>76</v>
      </c>
      <c r="AV3" s="269" t="s">
        <v>77</v>
      </c>
      <c r="AW3" s="311" t="s">
        <v>78</v>
      </c>
      <c r="AX3" s="269" t="s">
        <v>79</v>
      </c>
      <c r="AY3" s="311" t="s">
        <v>80</v>
      </c>
      <c r="AZ3" s="269" t="s">
        <v>81</v>
      </c>
      <c r="BA3" s="311" t="s">
        <v>82</v>
      </c>
      <c r="BB3" s="269" t="s">
        <v>83</v>
      </c>
      <c r="BC3" s="269" t="s">
        <v>84</v>
      </c>
      <c r="BD3" s="311" t="s">
        <v>85</v>
      </c>
      <c r="BE3" s="269" t="s">
        <v>86</v>
      </c>
      <c r="BF3" s="311" t="s">
        <v>87</v>
      </c>
      <c r="BG3" s="269" t="s">
        <v>88</v>
      </c>
      <c r="BH3" s="311" t="s">
        <v>89</v>
      </c>
      <c r="BI3" s="268" t="s">
        <v>90</v>
      </c>
      <c r="BJ3" s="269"/>
      <c r="BK3" s="269"/>
      <c r="BL3" s="268"/>
      <c r="BM3" s="269"/>
      <c r="BN3" s="297"/>
      <c r="BO3" s="297"/>
      <c r="BP3" s="241"/>
      <c r="BQ3" s="244" t="str">
        <f t="shared" si="0"/>
        <v>Dénia</v>
      </c>
      <c r="BR3" s="244" t="str">
        <f t="shared" si="0"/>
        <v>Olímpic</v>
      </c>
      <c r="BS3" s="244" t="str">
        <f t="shared" si="0"/>
        <v>Quart</v>
      </c>
      <c r="BT3" s="244" t="str">
        <f t="shared" si="0"/>
        <v>Aspense</v>
      </c>
      <c r="BU3" s="244" t="str">
        <f t="shared" si="0"/>
        <v>Alcoià</v>
      </c>
      <c r="BV3" s="244" t="str">
        <f t="shared" si="0"/>
        <v>Vinaròs</v>
      </c>
      <c r="BW3" s="244" t="str">
        <f t="shared" si="0"/>
        <v>Mestalla</v>
      </c>
      <c r="BX3" s="244" t="str">
        <f t="shared" si="0"/>
        <v>Ontinyent</v>
      </c>
      <c r="BY3" s="244" t="str">
        <f t="shared" si="0"/>
        <v>Vila-real</v>
      </c>
      <c r="BZ3" s="244" t="str">
        <f t="shared" si="0"/>
        <v>Benicarló</v>
      </c>
      <c r="CA3" s="245" t="str">
        <f t="shared" si="1"/>
        <v>Alacant</v>
      </c>
      <c r="CB3" s="245" t="str">
        <f t="shared" si="1"/>
        <v>Gandia</v>
      </c>
      <c r="CC3" s="245" t="str">
        <f t="shared" si="1"/>
        <v>Espanyol St. Vt.</v>
      </c>
      <c r="CD3" s="245" t="str">
        <f t="shared" si="1"/>
        <v>Puçol</v>
      </c>
      <c r="CE3" s="245" t="str">
        <f t="shared" si="1"/>
        <v>Novelda</v>
      </c>
      <c r="CF3" s="245" t="str">
        <f t="shared" si="1"/>
        <v>Carcaixent</v>
      </c>
      <c r="CG3" s="245" t="str">
        <f aca="true" t="shared" si="13" ref="CG3:DF3">AN3</f>
        <v>Catarroja</v>
      </c>
      <c r="CH3" s="245" t="str">
        <f t="shared" si="13"/>
        <v>Alginet</v>
      </c>
      <c r="CI3" s="245" t="str">
        <f t="shared" si="13"/>
        <v>Paterna</v>
      </c>
      <c r="CJ3" s="245" t="str">
        <f t="shared" si="13"/>
        <v>Dénia</v>
      </c>
      <c r="CK3" s="245" t="str">
        <f t="shared" si="13"/>
        <v>Olímpic</v>
      </c>
      <c r="CL3" s="245" t="str">
        <f t="shared" si="13"/>
        <v>Quart</v>
      </c>
      <c r="CM3" s="245" t="str">
        <f t="shared" si="13"/>
        <v>Aspense</v>
      </c>
      <c r="CN3" s="245" t="str">
        <f t="shared" si="13"/>
        <v>Alcoià</v>
      </c>
      <c r="CO3" s="245" t="str">
        <f t="shared" si="13"/>
        <v>Vinaròs</v>
      </c>
      <c r="CP3" s="245" t="str">
        <f t="shared" si="13"/>
        <v>Mestalla</v>
      </c>
      <c r="CQ3" s="245" t="str">
        <f t="shared" si="13"/>
        <v>Ontinyent</v>
      </c>
      <c r="CR3" s="245" t="str">
        <f t="shared" si="13"/>
        <v>Vila-real</v>
      </c>
      <c r="CS3" s="245" t="str">
        <f t="shared" si="13"/>
        <v>Benicarló</v>
      </c>
      <c r="CT3" s="245" t="str">
        <f t="shared" si="13"/>
        <v>Alacant</v>
      </c>
      <c r="CU3" s="245" t="str">
        <f t="shared" si="13"/>
        <v>Gandia</v>
      </c>
      <c r="CV3" s="245" t="str">
        <f t="shared" si="13"/>
        <v>Espanyol St. Vt.</v>
      </c>
      <c r="CW3" s="245" t="str">
        <f t="shared" si="13"/>
        <v>Puçol</v>
      </c>
      <c r="CX3" s="245" t="str">
        <f t="shared" si="13"/>
        <v>Novelda</v>
      </c>
      <c r="CY3" s="245" t="str">
        <f t="shared" si="13"/>
        <v>Carcaixent</v>
      </c>
      <c r="CZ3" s="245" t="str">
        <f t="shared" si="13"/>
        <v>Catarroja</v>
      </c>
      <c r="DA3" s="245" t="str">
        <f t="shared" si="13"/>
        <v>Alginet</v>
      </c>
      <c r="DB3" s="245" t="str">
        <f t="shared" si="13"/>
        <v>Paterna</v>
      </c>
      <c r="DC3" s="245">
        <f t="shared" si="13"/>
        <v>0</v>
      </c>
      <c r="DD3" s="245">
        <f t="shared" si="13"/>
        <v>0</v>
      </c>
      <c r="DE3" s="245">
        <f t="shared" si="13"/>
        <v>0</v>
      </c>
      <c r="DF3" s="245">
        <f t="shared" si="13"/>
        <v>0</v>
      </c>
      <c r="DG3" s="245">
        <f>BN3</f>
        <v>0</v>
      </c>
      <c r="DH3" s="245">
        <f>BO3</f>
        <v>0</v>
      </c>
      <c r="DI3" s="335" t="s">
        <v>16</v>
      </c>
      <c r="DJ3" s="244" t="str">
        <f t="shared" si="3"/>
        <v>Dénia</v>
      </c>
      <c r="DK3" s="244" t="str">
        <f t="shared" si="3"/>
        <v>Olímpic</v>
      </c>
      <c r="DL3" s="244" t="str">
        <f t="shared" si="3"/>
        <v>Quart</v>
      </c>
      <c r="DM3" s="244" t="str">
        <f t="shared" si="3"/>
        <v>Aspense</v>
      </c>
      <c r="DN3" s="244" t="str">
        <f t="shared" si="3"/>
        <v>Alcoià</v>
      </c>
      <c r="DO3" s="244" t="str">
        <f t="shared" si="3"/>
        <v>Vinaròs</v>
      </c>
      <c r="DP3" s="244" t="str">
        <f t="shared" si="3"/>
        <v>Mestalla</v>
      </c>
      <c r="DQ3" s="244" t="str">
        <f t="shared" si="3"/>
        <v>Ontinyent</v>
      </c>
      <c r="DR3" s="244" t="str">
        <f t="shared" si="3"/>
        <v>Vila-real</v>
      </c>
      <c r="DS3" s="244" t="str">
        <f t="shared" si="3"/>
        <v>Benicarló</v>
      </c>
      <c r="DT3" s="244" t="str">
        <f t="shared" si="4"/>
        <v>Alacant</v>
      </c>
      <c r="DU3" s="244" t="str">
        <f t="shared" si="4"/>
        <v>Gandia</v>
      </c>
      <c r="DV3" s="244" t="str">
        <f t="shared" si="4"/>
        <v>Espanyol St. Vt.</v>
      </c>
      <c r="DW3" s="244" t="str">
        <f t="shared" si="4"/>
        <v>Puçol</v>
      </c>
      <c r="DX3" s="244" t="str">
        <f t="shared" si="4"/>
        <v>Novelda</v>
      </c>
      <c r="DY3" s="244" t="str">
        <f t="shared" si="4"/>
        <v>Carcaixent</v>
      </c>
      <c r="DZ3" s="244" t="str">
        <f t="shared" si="4"/>
        <v>Catarroja</v>
      </c>
      <c r="EA3" s="244" t="str">
        <f t="shared" si="4"/>
        <v>Alginet</v>
      </c>
      <c r="EB3" s="244" t="str">
        <f aca="true" t="shared" si="14" ref="EB3:EU3">CI3</f>
        <v>Paterna</v>
      </c>
      <c r="EC3" s="244" t="str">
        <f t="shared" si="14"/>
        <v>Dénia</v>
      </c>
      <c r="ED3" s="244" t="str">
        <f t="shared" si="14"/>
        <v>Olímpic</v>
      </c>
      <c r="EE3" s="244" t="str">
        <f t="shared" si="14"/>
        <v>Quart</v>
      </c>
      <c r="EF3" s="244" t="str">
        <f t="shared" si="14"/>
        <v>Aspense</v>
      </c>
      <c r="EG3" s="244" t="str">
        <f t="shared" si="14"/>
        <v>Alcoià</v>
      </c>
      <c r="EH3" s="244" t="str">
        <f t="shared" si="14"/>
        <v>Vinaròs</v>
      </c>
      <c r="EI3" s="244" t="str">
        <f t="shared" si="14"/>
        <v>Mestalla</v>
      </c>
      <c r="EJ3" s="244" t="str">
        <f t="shared" si="14"/>
        <v>Ontinyent</v>
      </c>
      <c r="EK3" s="244" t="str">
        <f t="shared" si="14"/>
        <v>Vila-real</v>
      </c>
      <c r="EL3" s="244" t="str">
        <f t="shared" si="14"/>
        <v>Benicarló</v>
      </c>
      <c r="EM3" s="244" t="str">
        <f t="shared" si="14"/>
        <v>Alacant</v>
      </c>
      <c r="EN3" s="244" t="str">
        <f t="shared" si="14"/>
        <v>Gandia</v>
      </c>
      <c r="EO3" s="244" t="str">
        <f t="shared" si="14"/>
        <v>Espanyol St. Vt.</v>
      </c>
      <c r="EP3" s="244" t="str">
        <f t="shared" si="14"/>
        <v>Puçol</v>
      </c>
      <c r="EQ3" s="244" t="str">
        <f t="shared" si="14"/>
        <v>Novelda</v>
      </c>
      <c r="ER3" s="244" t="str">
        <f t="shared" si="14"/>
        <v>Carcaixent</v>
      </c>
      <c r="ES3" s="244" t="str">
        <f t="shared" si="14"/>
        <v>Catarroja</v>
      </c>
      <c r="ET3" s="244" t="str">
        <f t="shared" si="14"/>
        <v>Alginet</v>
      </c>
      <c r="EU3" s="244" t="str">
        <f t="shared" si="14"/>
        <v>Paterna</v>
      </c>
      <c r="EV3" s="244">
        <f aca="true" t="shared" si="15" ref="EV3:FA3">DC3</f>
        <v>0</v>
      </c>
      <c r="EW3" s="244">
        <f t="shared" si="15"/>
        <v>0</v>
      </c>
      <c r="EX3" s="244">
        <f t="shared" si="15"/>
        <v>0</v>
      </c>
      <c r="EY3" s="244">
        <f t="shared" si="15"/>
        <v>0</v>
      </c>
      <c r="EZ3" s="244">
        <f t="shared" si="15"/>
        <v>0</v>
      </c>
      <c r="FA3" s="244">
        <f t="shared" si="15"/>
        <v>0</v>
      </c>
      <c r="FB3" s="348" t="s">
        <v>53</v>
      </c>
      <c r="FC3" s="331" t="s">
        <v>54</v>
      </c>
      <c r="FD3" s="333" t="s">
        <v>55</v>
      </c>
      <c r="FE3" s="242" t="str">
        <f t="shared" si="6"/>
        <v>Dénia</v>
      </c>
      <c r="FF3" s="242" t="str">
        <f t="shared" si="6"/>
        <v>Olímpic</v>
      </c>
      <c r="FG3" s="242" t="str">
        <f t="shared" si="6"/>
        <v>Quart</v>
      </c>
      <c r="FH3" s="242" t="str">
        <f t="shared" si="6"/>
        <v>Aspense</v>
      </c>
      <c r="FI3" s="242" t="str">
        <f t="shared" si="6"/>
        <v>Alcoià</v>
      </c>
      <c r="FJ3" s="242" t="str">
        <f t="shared" si="6"/>
        <v>Vinaròs</v>
      </c>
      <c r="FK3" s="242" t="str">
        <f t="shared" si="6"/>
        <v>Mestalla</v>
      </c>
      <c r="FL3" s="242" t="str">
        <f t="shared" si="6"/>
        <v>Ontinyent</v>
      </c>
      <c r="FM3" s="242" t="str">
        <f t="shared" si="6"/>
        <v>Vila-real</v>
      </c>
      <c r="FN3" s="242" t="str">
        <f t="shared" si="6"/>
        <v>Benicarló</v>
      </c>
      <c r="FO3" s="242" t="str">
        <f t="shared" si="7"/>
        <v>Alacant</v>
      </c>
      <c r="FP3" s="242" t="str">
        <f t="shared" si="7"/>
        <v>Gandia</v>
      </c>
      <c r="FQ3" s="242" t="str">
        <f t="shared" si="7"/>
        <v>Espanyol St. Vt.</v>
      </c>
      <c r="FR3" s="242" t="str">
        <f t="shared" si="7"/>
        <v>Puçol</v>
      </c>
      <c r="FS3" s="242" t="str">
        <f t="shared" si="7"/>
        <v>Novelda</v>
      </c>
      <c r="FT3" s="242" t="str">
        <f t="shared" si="7"/>
        <v>Carcaixent</v>
      </c>
      <c r="FU3" s="242" t="str">
        <f t="shared" si="7"/>
        <v>Catarroja</v>
      </c>
      <c r="FV3" s="242" t="str">
        <f t="shared" si="7"/>
        <v>Alginet</v>
      </c>
      <c r="FW3" s="242" t="str">
        <f t="shared" si="7"/>
        <v>Paterna</v>
      </c>
      <c r="FX3" s="242" t="str">
        <f t="shared" si="7"/>
        <v>Dénia</v>
      </c>
      <c r="FY3" s="242" t="str">
        <f t="shared" si="8"/>
        <v>Olímpic</v>
      </c>
      <c r="FZ3" s="242" t="str">
        <f t="shared" si="8"/>
        <v>Quart</v>
      </c>
      <c r="GA3" s="242" t="str">
        <f t="shared" si="8"/>
        <v>Aspense</v>
      </c>
      <c r="GB3" s="242" t="str">
        <f t="shared" si="8"/>
        <v>Alcoià</v>
      </c>
      <c r="GC3" s="242" t="str">
        <f t="shared" si="8"/>
        <v>Vinaròs</v>
      </c>
      <c r="GD3" s="242" t="str">
        <f t="shared" si="8"/>
        <v>Mestalla</v>
      </c>
      <c r="GE3" s="242" t="str">
        <f t="shared" si="8"/>
        <v>Ontinyent</v>
      </c>
      <c r="GF3" s="242" t="str">
        <f t="shared" si="8"/>
        <v>Vila-real</v>
      </c>
      <c r="GG3" s="242" t="str">
        <f t="shared" si="8"/>
        <v>Benicarló</v>
      </c>
      <c r="GH3" s="242" t="str">
        <f t="shared" si="8"/>
        <v>Alacant</v>
      </c>
      <c r="GI3" s="242" t="str">
        <f t="shared" si="9"/>
        <v>Gandia</v>
      </c>
      <c r="GJ3" s="242" t="str">
        <f t="shared" si="9"/>
        <v>Espanyol St. Vt.</v>
      </c>
      <c r="GK3" s="242" t="str">
        <f t="shared" si="9"/>
        <v>Puçol</v>
      </c>
      <c r="GL3" s="242" t="str">
        <f t="shared" si="9"/>
        <v>Novelda</v>
      </c>
      <c r="GM3" s="242" t="str">
        <f t="shared" si="9"/>
        <v>Carcaixent</v>
      </c>
      <c r="GN3" s="242" t="str">
        <f t="shared" si="9"/>
        <v>Catarroja</v>
      </c>
      <c r="GO3" s="242" t="str">
        <f t="shared" si="9"/>
        <v>Alginet</v>
      </c>
      <c r="GP3" s="242" t="str">
        <f t="shared" si="9"/>
        <v>Paterna</v>
      </c>
      <c r="GQ3" s="242">
        <f t="shared" si="9"/>
        <v>0</v>
      </c>
      <c r="GR3" s="242">
        <f t="shared" si="9"/>
        <v>0</v>
      </c>
      <c r="GS3" s="242">
        <f t="shared" si="10"/>
        <v>0</v>
      </c>
      <c r="GT3" s="242">
        <f t="shared" si="10"/>
        <v>0</v>
      </c>
      <c r="GU3" s="242">
        <f t="shared" si="10"/>
        <v>0</v>
      </c>
      <c r="GV3" s="242">
        <f t="shared" si="10"/>
        <v>0</v>
      </c>
      <c r="GW3" s="246"/>
      <c r="GX3" s="247"/>
      <c r="GY3" s="248"/>
      <c r="GZ3" s="249"/>
      <c r="HA3" s="340"/>
      <c r="HB3" s="242" t="str">
        <f>X3</f>
        <v>Dénia</v>
      </c>
      <c r="HC3" s="242" t="str">
        <f t="shared" si="11"/>
        <v>Olímpic</v>
      </c>
      <c r="HD3" s="242" t="str">
        <f t="shared" si="11"/>
        <v>Quart</v>
      </c>
      <c r="HE3" s="242" t="str">
        <f t="shared" si="11"/>
        <v>Aspense</v>
      </c>
      <c r="HF3" s="242" t="str">
        <f t="shared" si="11"/>
        <v>Alcoià</v>
      </c>
      <c r="HG3" s="242" t="str">
        <f t="shared" si="11"/>
        <v>Vinaròs</v>
      </c>
      <c r="HH3" s="242" t="str">
        <f t="shared" si="11"/>
        <v>Mestalla</v>
      </c>
      <c r="HI3" s="242" t="str">
        <f t="shared" si="11"/>
        <v>Ontinyent</v>
      </c>
      <c r="HJ3" s="242" t="str">
        <f t="shared" si="11"/>
        <v>Vila-real</v>
      </c>
      <c r="HK3" s="242" t="str">
        <f t="shared" si="11"/>
        <v>Benicarló</v>
      </c>
      <c r="HL3" s="242" t="str">
        <f t="shared" si="11"/>
        <v>Alacant</v>
      </c>
      <c r="HM3" s="242" t="str">
        <f t="shared" si="11"/>
        <v>Gandia</v>
      </c>
      <c r="HN3" s="242" t="str">
        <f t="shared" si="11"/>
        <v>Espanyol St. Vt.</v>
      </c>
      <c r="HO3" s="242" t="str">
        <f t="shared" si="11"/>
        <v>Puçol</v>
      </c>
      <c r="HP3" s="242" t="str">
        <f t="shared" si="11"/>
        <v>Novelda</v>
      </c>
      <c r="HQ3" s="242" t="str">
        <f t="shared" si="11"/>
        <v>Carcaixent</v>
      </c>
      <c r="HR3" s="242" t="str">
        <f t="shared" si="11"/>
        <v>Catarroja</v>
      </c>
      <c r="HS3" s="242" t="str">
        <f t="shared" si="11"/>
        <v>Alginet</v>
      </c>
      <c r="HT3" s="242" t="str">
        <f t="shared" si="11"/>
        <v>Paterna</v>
      </c>
      <c r="HU3" s="242" t="str">
        <f t="shared" si="11"/>
        <v>Dénia</v>
      </c>
      <c r="HV3" s="242" t="str">
        <f t="shared" si="11"/>
        <v>Olímpic</v>
      </c>
      <c r="HW3" s="242" t="str">
        <f t="shared" si="11"/>
        <v>Quart</v>
      </c>
      <c r="HX3" s="242" t="str">
        <f t="shared" si="11"/>
        <v>Aspense</v>
      </c>
      <c r="HY3" s="242" t="str">
        <f t="shared" si="11"/>
        <v>Alcoià</v>
      </c>
      <c r="HZ3" s="242" t="str">
        <f t="shared" si="11"/>
        <v>Vinaròs</v>
      </c>
      <c r="IA3" s="242" t="str">
        <f t="shared" si="11"/>
        <v>Mestalla</v>
      </c>
      <c r="IB3" s="242" t="str">
        <f t="shared" si="11"/>
        <v>Ontinyent</v>
      </c>
      <c r="IC3" s="242" t="str">
        <f t="shared" si="11"/>
        <v>Vila-real</v>
      </c>
      <c r="ID3" s="242" t="str">
        <f t="shared" si="11"/>
        <v>Benicarló</v>
      </c>
      <c r="IE3" s="242" t="str">
        <f t="shared" si="11"/>
        <v>Alacant</v>
      </c>
      <c r="IF3" s="242" t="str">
        <f t="shared" si="11"/>
        <v>Gandia</v>
      </c>
      <c r="IG3" s="242" t="str">
        <f t="shared" si="11"/>
        <v>Espanyol St. Vt.</v>
      </c>
      <c r="IH3" s="242" t="str">
        <f t="shared" si="11"/>
        <v>Puçol</v>
      </c>
      <c r="II3" s="242" t="str">
        <f t="shared" si="11"/>
        <v>Novelda</v>
      </c>
      <c r="IJ3" s="242" t="str">
        <f t="shared" si="11"/>
        <v>Carcaixent</v>
      </c>
      <c r="IK3" s="242" t="str">
        <f t="shared" si="11"/>
        <v>Catarroja</v>
      </c>
      <c r="IL3" s="242" t="str">
        <f t="shared" si="11"/>
        <v>Alginet</v>
      </c>
      <c r="IM3" s="242" t="str">
        <f t="shared" si="11"/>
        <v>Paterna</v>
      </c>
      <c r="IN3" s="250">
        <f t="shared" si="12"/>
        <v>0</v>
      </c>
      <c r="IO3" s="243">
        <f t="shared" si="12"/>
        <v>0</v>
      </c>
      <c r="IP3" s="243">
        <f t="shared" si="12"/>
        <v>0</v>
      </c>
      <c r="IQ3" s="243">
        <f t="shared" si="12"/>
        <v>0</v>
      </c>
      <c r="IR3" s="243">
        <f t="shared" si="12"/>
        <v>0</v>
      </c>
      <c r="IS3" s="251">
        <f t="shared" si="12"/>
        <v>0</v>
      </c>
      <c r="IT3" s="252"/>
      <c r="IU3" s="252"/>
      <c r="IV3" s="252"/>
    </row>
    <row r="4" spans="1:256" s="63" customFormat="1" ht="18" customHeight="1" thickBot="1" thickTop="1">
      <c r="A4" s="79"/>
      <c r="B4" s="64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1</v>
      </c>
      <c r="BK4" s="2">
        <v>2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1</v>
      </c>
      <c r="DD4" s="82">
        <v>2</v>
      </c>
      <c r="DE4" s="82">
        <v>41</v>
      </c>
      <c r="DF4" s="83">
        <v>42</v>
      </c>
      <c r="DG4" s="82">
        <v>1</v>
      </c>
      <c r="DH4" s="82">
        <v>2</v>
      </c>
      <c r="DI4" s="336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1</v>
      </c>
      <c r="EW4" s="2">
        <v>2</v>
      </c>
      <c r="EX4" s="2">
        <v>41</v>
      </c>
      <c r="EY4" s="76">
        <v>42</v>
      </c>
      <c r="EZ4" s="2">
        <v>1</v>
      </c>
      <c r="FA4" s="2">
        <v>2</v>
      </c>
      <c r="FB4" s="349"/>
      <c r="FC4" s="332"/>
      <c r="FD4" s="334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1</v>
      </c>
      <c r="GR4" s="102">
        <v>2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41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1</v>
      </c>
      <c r="IO4" s="76">
        <v>2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4" customFormat="1" ht="13.5" thickTop="1">
      <c r="A5" s="262" t="s">
        <v>91</v>
      </c>
      <c r="B5" s="150" t="s">
        <v>57</v>
      </c>
      <c r="C5" s="280">
        <f aca="true" t="shared" si="16" ref="C5:C49">COUNT(BQ5:DH5)</f>
        <v>0</v>
      </c>
      <c r="D5" s="309">
        <f aca="true" t="shared" si="17" ref="D5:D10">COUNTIF(X5:BO5,"T")</f>
        <v>0</v>
      </c>
      <c r="E5" s="278">
        <f aca="true" t="shared" si="18" ref="E5:E49">COUNTIF(BQ5:DH5,90)</f>
        <v>0</v>
      </c>
      <c r="F5" s="309">
        <f aca="true" t="shared" si="19" ref="F5:F49">COUNTIF(DJ5:FA5,"I")</f>
        <v>0</v>
      </c>
      <c r="G5" s="309">
        <f aca="true" t="shared" si="20" ref="G5:G49">COUNTIF(DJ5:FA5,"E")</f>
        <v>0</v>
      </c>
      <c r="H5" s="278">
        <f aca="true" t="shared" si="21" ref="H5:H49">COUNTIF(BQ5:DH5,"S")</f>
        <v>0</v>
      </c>
      <c r="I5" s="310">
        <f aca="true" t="shared" si="22" ref="I5:I49">SUM(BQ5:DH5)</f>
        <v>0</v>
      </c>
      <c r="J5" s="152" t="e">
        <f aca="true" t="shared" si="23" ref="J5:J52">ABS(I5/C5)</f>
        <v>#DIV/0!</v>
      </c>
      <c r="K5" s="152">
        <f>ABS(I5*100/I1)</f>
        <v>0</v>
      </c>
      <c r="L5" s="151">
        <f>K1</f>
        <v>23</v>
      </c>
      <c r="M5" s="310">
        <f>COUNTIF(X5:BO5,"C")+COUNTIF(X5:BO5,"T")</f>
        <v>0</v>
      </c>
      <c r="N5" s="151">
        <f>SUM(O5:Q5)</f>
        <v>0</v>
      </c>
      <c r="O5" s="151">
        <f>COUNTIF(X5:BO5,"DT")</f>
        <v>0</v>
      </c>
      <c r="P5" s="151">
        <f>COUNTIF(X5:BO5,"L")</f>
        <v>0</v>
      </c>
      <c r="Q5" s="151">
        <f>COUNTIF(X5:BO5,"S")</f>
        <v>0</v>
      </c>
      <c r="R5" s="153">
        <f>COUNTIF(FE5:GY5,1)</f>
        <v>0</v>
      </c>
      <c r="S5" s="154">
        <f>COUNTIF(FE5:GY5,2)</f>
        <v>0</v>
      </c>
      <c r="T5" s="281">
        <f>COUNTIF(FE5:GY5,"R")</f>
        <v>0</v>
      </c>
      <c r="U5" s="281">
        <f>S5+T5</f>
        <v>0</v>
      </c>
      <c r="V5" s="159">
        <f aca="true" t="shared" si="24" ref="V5:V75">HA5</f>
        <v>0</v>
      </c>
      <c r="W5" s="156"/>
      <c r="X5" s="271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301"/>
      <c r="BJ5" s="317"/>
      <c r="BK5" s="275"/>
      <c r="BL5" s="158"/>
      <c r="BM5" s="158"/>
      <c r="BN5" s="158"/>
      <c r="BO5" s="254"/>
      <c r="BP5" s="258"/>
      <c r="BQ5" s="271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301"/>
      <c r="DC5" s="275"/>
      <c r="DD5" s="275"/>
      <c r="DE5" s="275"/>
      <c r="DF5" s="275"/>
      <c r="DG5" s="275"/>
      <c r="DH5" s="301"/>
      <c r="DI5" s="155"/>
      <c r="DJ5" s="271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301"/>
      <c r="EV5" s="275"/>
      <c r="EW5" s="275"/>
      <c r="EX5" s="158"/>
      <c r="EY5" s="158"/>
      <c r="EZ5" s="158"/>
      <c r="FA5" s="159"/>
      <c r="FB5" s="160">
        <f aca="true" t="shared" si="25" ref="FB5:FB10">COUNTIF(FE5:GT5,1)</f>
        <v>0</v>
      </c>
      <c r="FC5" s="169">
        <f aca="true" t="shared" si="26" ref="FC5:FC10">COUNTIF(FE5:GT5,2)</f>
        <v>0</v>
      </c>
      <c r="FD5" s="170">
        <f aca="true" t="shared" si="27" ref="FD5:FD10">COUNTIF(FE5:GT5,"R")</f>
        <v>0</v>
      </c>
      <c r="FE5" s="157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23"/>
      <c r="GS5" s="158"/>
      <c r="GT5" s="158"/>
      <c r="GU5" s="158"/>
      <c r="GV5" s="159"/>
      <c r="GW5" s="161"/>
      <c r="GX5" s="158"/>
      <c r="GY5" s="158"/>
      <c r="GZ5" s="159"/>
      <c r="HA5" s="162">
        <f>SUM(HB5:IS5)</f>
        <v>0</v>
      </c>
      <c r="HB5" s="255"/>
      <c r="HC5" s="158"/>
      <c r="HD5" s="158"/>
      <c r="HE5" s="256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9"/>
      <c r="IT5" s="163"/>
      <c r="IU5" s="163"/>
      <c r="IV5" s="163"/>
    </row>
    <row r="6" spans="1:256" s="177" customFormat="1" ht="15" customHeight="1">
      <c r="A6" s="263" t="s">
        <v>92</v>
      </c>
      <c r="B6" s="165" t="s">
        <v>57</v>
      </c>
      <c r="C6" s="280">
        <f t="shared" si="16"/>
        <v>23</v>
      </c>
      <c r="D6" s="309">
        <f t="shared" si="17"/>
        <v>23</v>
      </c>
      <c r="E6" s="278">
        <f t="shared" si="18"/>
        <v>23</v>
      </c>
      <c r="F6" s="309">
        <f t="shared" si="19"/>
        <v>0</v>
      </c>
      <c r="G6" s="309">
        <f t="shared" si="20"/>
        <v>0</v>
      </c>
      <c r="H6" s="278">
        <f t="shared" si="21"/>
        <v>0</v>
      </c>
      <c r="I6" s="310">
        <f t="shared" si="22"/>
        <v>2070</v>
      </c>
      <c r="J6" s="152">
        <f t="shared" si="23"/>
        <v>90</v>
      </c>
      <c r="K6" s="152">
        <f>ABS(I6*100/I1)</f>
        <v>100</v>
      </c>
      <c r="L6" s="151">
        <f>K1</f>
        <v>23</v>
      </c>
      <c r="M6" s="310">
        <f aca="true" t="shared" si="28" ref="M6:M68">COUNTIF(X6:BO6,"C")+COUNTIF(X6:BO6,"T")</f>
        <v>23</v>
      </c>
      <c r="N6" s="151">
        <f aca="true" t="shared" si="29" ref="N6:N48">SUM(O6:Q6)</f>
        <v>0</v>
      </c>
      <c r="O6" s="151">
        <f>COUNTIF(X6:BO6,"DT")</f>
        <v>0</v>
      </c>
      <c r="P6" s="151">
        <f>COUNTIF(X6:BO6,"L")</f>
        <v>0</v>
      </c>
      <c r="Q6" s="151">
        <f>COUNTIF(X6:BO6,"S")</f>
        <v>0</v>
      </c>
      <c r="R6" s="153">
        <f>COUNTIF(FE6:GY6,1)</f>
        <v>3</v>
      </c>
      <c r="S6" s="154">
        <f>COUNTIF(FE6:GY6,2)</f>
        <v>0</v>
      </c>
      <c r="T6" s="281">
        <f>COUNTIF(FE6:GY6,"R")</f>
        <v>1</v>
      </c>
      <c r="U6" s="281">
        <f>S6+T6</f>
        <v>1</v>
      </c>
      <c r="V6" s="124">
        <f t="shared" si="24"/>
        <v>-19</v>
      </c>
      <c r="W6" s="156"/>
      <c r="X6" s="272" t="s">
        <v>123</v>
      </c>
      <c r="Y6" s="276" t="s">
        <v>123</v>
      </c>
      <c r="Z6" s="276" t="s">
        <v>123</v>
      </c>
      <c r="AA6" s="276" t="s">
        <v>123</v>
      </c>
      <c r="AB6" s="276"/>
      <c r="AC6" s="276" t="s">
        <v>123</v>
      </c>
      <c r="AD6" s="276" t="s">
        <v>123</v>
      </c>
      <c r="AE6" s="276" t="s">
        <v>123</v>
      </c>
      <c r="AF6" s="276" t="s">
        <v>123</v>
      </c>
      <c r="AG6" s="276" t="s">
        <v>123</v>
      </c>
      <c r="AH6" s="276" t="s">
        <v>123</v>
      </c>
      <c r="AI6" s="276" t="s">
        <v>123</v>
      </c>
      <c r="AJ6" s="276" t="s">
        <v>123</v>
      </c>
      <c r="AK6" s="276" t="s">
        <v>123</v>
      </c>
      <c r="AL6" s="276" t="s">
        <v>123</v>
      </c>
      <c r="AM6" s="276" t="s">
        <v>123</v>
      </c>
      <c r="AN6" s="276" t="s">
        <v>123</v>
      </c>
      <c r="AO6" s="276"/>
      <c r="AP6" s="276" t="s">
        <v>123</v>
      </c>
      <c r="AQ6" s="276" t="s">
        <v>123</v>
      </c>
      <c r="AR6" s="276"/>
      <c r="AS6" s="276"/>
      <c r="AT6" s="276"/>
      <c r="AU6" s="276" t="s">
        <v>123</v>
      </c>
      <c r="AV6" s="276"/>
      <c r="AW6" s="276"/>
      <c r="AX6" s="276"/>
      <c r="AY6" s="276" t="s">
        <v>123</v>
      </c>
      <c r="AZ6" s="276"/>
      <c r="BA6" s="276" t="s">
        <v>123</v>
      </c>
      <c r="BB6" s="276"/>
      <c r="BC6" s="276"/>
      <c r="BD6" s="276"/>
      <c r="BE6" s="276"/>
      <c r="BF6" s="276" t="s">
        <v>123</v>
      </c>
      <c r="BG6" s="276"/>
      <c r="BH6" s="276" t="s">
        <v>123</v>
      </c>
      <c r="BI6" s="178"/>
      <c r="BJ6" s="318"/>
      <c r="BK6" s="276"/>
      <c r="BL6" s="276"/>
      <c r="BM6" s="276"/>
      <c r="BN6" s="276"/>
      <c r="BO6" s="178"/>
      <c r="BP6" s="156"/>
      <c r="BQ6" s="272">
        <v>90</v>
      </c>
      <c r="BR6" s="276">
        <v>90</v>
      </c>
      <c r="BS6" s="276">
        <v>90</v>
      </c>
      <c r="BT6" s="276">
        <v>90</v>
      </c>
      <c r="BU6" s="276"/>
      <c r="BV6" s="276">
        <v>90</v>
      </c>
      <c r="BW6" s="276">
        <v>90</v>
      </c>
      <c r="BX6" s="276">
        <v>90</v>
      </c>
      <c r="BY6" s="276">
        <v>90</v>
      </c>
      <c r="BZ6" s="276">
        <v>90</v>
      </c>
      <c r="CA6" s="276">
        <v>90</v>
      </c>
      <c r="CB6" s="276">
        <v>90</v>
      </c>
      <c r="CC6" s="276">
        <v>90</v>
      </c>
      <c r="CD6" s="276">
        <v>90</v>
      </c>
      <c r="CE6" s="276">
        <v>90</v>
      </c>
      <c r="CF6" s="276">
        <v>90</v>
      </c>
      <c r="CG6" s="276">
        <v>90</v>
      </c>
      <c r="CH6" s="276"/>
      <c r="CI6" s="276">
        <v>90</v>
      </c>
      <c r="CJ6" s="276">
        <v>90</v>
      </c>
      <c r="CK6" s="276"/>
      <c r="CL6" s="276"/>
      <c r="CM6" s="276"/>
      <c r="CN6" s="276">
        <v>90</v>
      </c>
      <c r="CO6" s="276"/>
      <c r="CP6" s="276"/>
      <c r="CQ6" s="276"/>
      <c r="CR6" s="276">
        <v>90</v>
      </c>
      <c r="CS6" s="276"/>
      <c r="CT6" s="276">
        <v>90</v>
      </c>
      <c r="CU6" s="276"/>
      <c r="CV6" s="276"/>
      <c r="CW6" s="276"/>
      <c r="CX6" s="276"/>
      <c r="CY6" s="276">
        <v>90</v>
      </c>
      <c r="CZ6" s="276"/>
      <c r="DA6" s="276">
        <v>90</v>
      </c>
      <c r="DB6" s="178"/>
      <c r="DC6" s="276"/>
      <c r="DD6" s="276"/>
      <c r="DE6" s="276"/>
      <c r="DF6" s="276"/>
      <c r="DG6" s="276"/>
      <c r="DH6" s="178"/>
      <c r="DI6" s="155"/>
      <c r="DJ6" s="272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178"/>
      <c r="EV6" s="276"/>
      <c r="EW6" s="276"/>
      <c r="EX6" s="123"/>
      <c r="EY6" s="123"/>
      <c r="EZ6" s="123"/>
      <c r="FA6" s="124"/>
      <c r="FB6" s="160">
        <f t="shared" si="25"/>
        <v>3</v>
      </c>
      <c r="FC6" s="169">
        <f t="shared" si="26"/>
        <v>0</v>
      </c>
      <c r="FD6" s="170">
        <f t="shared" si="27"/>
        <v>1</v>
      </c>
      <c r="FE6" s="168"/>
      <c r="FF6" s="278">
        <v>1</v>
      </c>
      <c r="FG6" s="123"/>
      <c r="FH6" s="305" t="s">
        <v>136</v>
      </c>
      <c r="FI6" s="123"/>
      <c r="FJ6" s="123"/>
      <c r="FK6" s="123"/>
      <c r="FL6" s="123"/>
      <c r="FM6" s="123"/>
      <c r="FN6" s="123"/>
      <c r="FO6" s="123"/>
      <c r="FP6" s="123"/>
      <c r="FQ6" s="123"/>
      <c r="FR6" s="278">
        <v>1</v>
      </c>
      <c r="FS6" s="123"/>
      <c r="FT6" s="278">
        <v>1</v>
      </c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4"/>
      <c r="GW6" s="171"/>
      <c r="GX6" s="123"/>
      <c r="GY6" s="172"/>
      <c r="GZ6" s="173"/>
      <c r="HA6" s="174">
        <f aca="true" t="shared" si="30" ref="HA6:HA75">SUM(HB6:IS6)</f>
        <v>-19</v>
      </c>
      <c r="HB6" s="122">
        <v>-1</v>
      </c>
      <c r="HC6" s="123">
        <v>-1</v>
      </c>
      <c r="HD6" s="123">
        <v>0</v>
      </c>
      <c r="HE6" s="123">
        <v>-1</v>
      </c>
      <c r="HF6" s="123"/>
      <c r="HG6" s="123">
        <v>0</v>
      </c>
      <c r="HH6" s="123">
        <v>0</v>
      </c>
      <c r="HI6" s="123">
        <v>-1</v>
      </c>
      <c r="HJ6" s="123">
        <v>-1</v>
      </c>
      <c r="HK6" s="123">
        <v>-2</v>
      </c>
      <c r="HL6" s="123">
        <v>-3</v>
      </c>
      <c r="HM6" s="123">
        <v>-1</v>
      </c>
      <c r="HN6" s="123">
        <v>-2</v>
      </c>
      <c r="HO6" s="123">
        <v>-1</v>
      </c>
      <c r="HP6" s="123">
        <v>-1</v>
      </c>
      <c r="HQ6" s="123">
        <v>0</v>
      </c>
      <c r="HR6" s="123">
        <v>-1</v>
      </c>
      <c r="HS6" s="123"/>
      <c r="HT6" s="123">
        <v>0</v>
      </c>
      <c r="HU6" s="123">
        <v>0</v>
      </c>
      <c r="HV6" s="123"/>
      <c r="HW6" s="123"/>
      <c r="HX6" s="123"/>
      <c r="HY6" s="123">
        <v>-1</v>
      </c>
      <c r="HZ6" s="123"/>
      <c r="IA6" s="123"/>
      <c r="IB6" s="123"/>
      <c r="IC6" s="123">
        <v>0</v>
      </c>
      <c r="ID6" s="123"/>
      <c r="IE6" s="123">
        <v>0</v>
      </c>
      <c r="IF6" s="123"/>
      <c r="IG6" s="123"/>
      <c r="IH6" s="123"/>
      <c r="II6" s="123"/>
      <c r="IJ6" s="123">
        <v>0</v>
      </c>
      <c r="IK6" s="123"/>
      <c r="IL6" s="123">
        <v>-2</v>
      </c>
      <c r="IM6" s="123"/>
      <c r="IN6" s="123"/>
      <c r="IO6" s="123"/>
      <c r="IP6" s="123"/>
      <c r="IQ6" s="123"/>
      <c r="IR6" s="172"/>
      <c r="IS6" s="124"/>
      <c r="IT6" s="176"/>
      <c r="IU6" s="176"/>
      <c r="IV6" s="176"/>
    </row>
    <row r="7" spans="1:256" s="177" customFormat="1" ht="12.75" hidden="1">
      <c r="A7" s="274"/>
      <c r="B7" s="165" t="s">
        <v>57</v>
      </c>
      <c r="C7" s="280">
        <f>COUNT(BQ7:DH7)</f>
        <v>0</v>
      </c>
      <c r="D7" s="309">
        <f t="shared" si="17"/>
        <v>0</v>
      </c>
      <c r="E7" s="278">
        <f>COUNTIF(BQ7:DH7,90)</f>
        <v>0</v>
      </c>
      <c r="F7" s="309">
        <f>COUNTIF(DJ7:FA7,"I")</f>
        <v>0</v>
      </c>
      <c r="G7" s="309">
        <f>COUNTIF(DJ7:FA7,"E")</f>
        <v>0</v>
      </c>
      <c r="H7" s="278">
        <f>COUNTIF(BQ7:DH7,"S")</f>
        <v>0</v>
      </c>
      <c r="I7" s="310">
        <f>SUM(BQ7:DH7)</f>
        <v>0</v>
      </c>
      <c r="J7" s="152" t="e">
        <f>ABS(I7/C7)</f>
        <v>#DIV/0!</v>
      </c>
      <c r="K7" s="152">
        <f>ABS(I7*100/I1)</f>
        <v>0</v>
      </c>
      <c r="L7" s="151">
        <f>K1</f>
        <v>23</v>
      </c>
      <c r="M7" s="310">
        <f t="shared" si="28"/>
        <v>0</v>
      </c>
      <c r="N7" s="151">
        <f>SUM(O7:Q7)</f>
        <v>0</v>
      </c>
      <c r="O7" s="151">
        <f>COUNTIF(X7:BO7,"DT")</f>
        <v>0</v>
      </c>
      <c r="P7" s="151">
        <f>COUNTIF(X7:BO7,"L")</f>
        <v>0</v>
      </c>
      <c r="Q7" s="151">
        <f>COUNTIF(X7:BO7,"S")</f>
        <v>0</v>
      </c>
      <c r="R7" s="153">
        <f>COUNTIF(FE7:GY7,1)</f>
        <v>0</v>
      </c>
      <c r="S7" s="154">
        <f>COUNTIF(FE7:GY7,2)</f>
        <v>0</v>
      </c>
      <c r="T7" s="281">
        <f>COUNTIF(FE7:GY7,"R")</f>
        <v>0</v>
      </c>
      <c r="U7" s="281">
        <f>S7+T7</f>
        <v>0</v>
      </c>
      <c r="V7" s="124">
        <f t="shared" si="24"/>
        <v>0</v>
      </c>
      <c r="W7" s="156"/>
      <c r="X7" s="272"/>
      <c r="Y7" s="276"/>
      <c r="Z7" s="276"/>
      <c r="AA7" s="276"/>
      <c r="AB7" s="123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123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178"/>
      <c r="BJ7" s="318"/>
      <c r="BK7" s="276"/>
      <c r="BL7" s="276"/>
      <c r="BM7" s="276"/>
      <c r="BN7" s="276"/>
      <c r="BO7" s="178"/>
      <c r="BP7" s="156"/>
      <c r="BQ7" s="272"/>
      <c r="BR7" s="276"/>
      <c r="BS7" s="276"/>
      <c r="BT7" s="276"/>
      <c r="BU7" s="123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123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178"/>
      <c r="DC7" s="276"/>
      <c r="DD7" s="276"/>
      <c r="DE7" s="276"/>
      <c r="DF7" s="276"/>
      <c r="DG7" s="276"/>
      <c r="DH7" s="178"/>
      <c r="DI7" s="155"/>
      <c r="DJ7" s="272"/>
      <c r="DK7" s="276"/>
      <c r="DL7" s="276"/>
      <c r="DM7" s="276"/>
      <c r="DN7" s="123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123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178"/>
      <c r="EV7" s="276"/>
      <c r="EW7" s="276"/>
      <c r="EX7" s="123"/>
      <c r="EY7" s="123"/>
      <c r="EZ7" s="123"/>
      <c r="FA7" s="124"/>
      <c r="FB7" s="160">
        <f t="shared" si="25"/>
        <v>0</v>
      </c>
      <c r="FC7" s="169">
        <f t="shared" si="26"/>
        <v>0</v>
      </c>
      <c r="FD7" s="170">
        <f t="shared" si="27"/>
        <v>0</v>
      </c>
      <c r="FE7" s="168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278"/>
      <c r="GI7" s="123"/>
      <c r="GJ7" s="123"/>
      <c r="GK7" s="278"/>
      <c r="GL7" s="278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1"/>
      <c r="GX7" s="123"/>
      <c r="GY7" s="172"/>
      <c r="GZ7" s="173"/>
      <c r="HA7" s="174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6"/>
      <c r="IU7" s="176"/>
      <c r="IV7" s="176"/>
    </row>
    <row r="8" spans="1:256" s="177" customFormat="1" ht="13.5" customHeight="1" hidden="1">
      <c r="A8" s="274"/>
      <c r="B8" s="178" t="s">
        <v>57</v>
      </c>
      <c r="C8" s="280">
        <f t="shared" si="16"/>
        <v>0</v>
      </c>
      <c r="D8" s="309">
        <f t="shared" si="17"/>
        <v>0</v>
      </c>
      <c r="E8" s="278">
        <f t="shared" si="18"/>
        <v>0</v>
      </c>
      <c r="F8" s="309">
        <f t="shared" si="19"/>
        <v>0</v>
      </c>
      <c r="G8" s="309">
        <f t="shared" si="20"/>
        <v>0</v>
      </c>
      <c r="H8" s="278">
        <f t="shared" si="21"/>
        <v>0</v>
      </c>
      <c r="I8" s="310">
        <f t="shared" si="22"/>
        <v>0</v>
      </c>
      <c r="J8" s="152" t="e">
        <f t="shared" si="23"/>
        <v>#DIV/0!</v>
      </c>
      <c r="K8" s="152">
        <f>ABS(I8*100/I1)</f>
        <v>0</v>
      </c>
      <c r="L8" s="151"/>
      <c r="M8" s="310">
        <f t="shared" si="28"/>
        <v>0</v>
      </c>
      <c r="N8" s="151">
        <f t="shared" si="29"/>
        <v>0</v>
      </c>
      <c r="O8" s="151">
        <f>COUNTIF(X8:BO8,"DT")</f>
        <v>0</v>
      </c>
      <c r="P8" s="151">
        <f>COUNTIF(X8:BO8,"L")</f>
        <v>0</v>
      </c>
      <c r="Q8" s="151">
        <f>COUNTIF(X8:BO8,"S")</f>
        <v>0</v>
      </c>
      <c r="R8" s="153">
        <f>COUNTIF(FE8:GY8,1)</f>
        <v>0</v>
      </c>
      <c r="S8" s="154">
        <f>COUNTIF(FE8:GY8,2)</f>
        <v>0</v>
      </c>
      <c r="T8" s="281">
        <f>COUNTIF(FE8:GY8,"R")</f>
        <v>0</v>
      </c>
      <c r="U8" s="281">
        <f>S8+T8</f>
        <v>0</v>
      </c>
      <c r="V8" s="124">
        <f t="shared" si="24"/>
        <v>0</v>
      </c>
      <c r="W8" s="156"/>
      <c r="X8" s="168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76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76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65"/>
      <c r="BJ8" s="171"/>
      <c r="BK8" s="123"/>
      <c r="BL8" s="123"/>
      <c r="BM8" s="123"/>
      <c r="BN8" s="123"/>
      <c r="BO8" s="178"/>
      <c r="BP8" s="156"/>
      <c r="BQ8" s="168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76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276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65"/>
      <c r="DC8" s="123"/>
      <c r="DD8" s="123"/>
      <c r="DE8" s="276"/>
      <c r="DF8" s="276"/>
      <c r="DG8" s="276"/>
      <c r="DH8" s="178"/>
      <c r="DI8" s="155"/>
      <c r="DJ8" s="168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276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276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65"/>
      <c r="EV8" s="123"/>
      <c r="EW8" s="123"/>
      <c r="EX8" s="123"/>
      <c r="EY8" s="123"/>
      <c r="EZ8" s="123"/>
      <c r="FA8" s="124"/>
      <c r="FB8" s="160">
        <f t="shared" si="25"/>
        <v>0</v>
      </c>
      <c r="FC8" s="169">
        <f t="shared" si="26"/>
        <v>0</v>
      </c>
      <c r="FD8" s="170">
        <f t="shared" si="27"/>
        <v>0</v>
      </c>
      <c r="FE8" s="168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278"/>
      <c r="GI8" s="123"/>
      <c r="GJ8" s="123"/>
      <c r="GK8" s="278"/>
      <c r="GL8" s="278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1"/>
      <c r="GX8" s="123"/>
      <c r="GY8" s="172"/>
      <c r="GZ8" s="173"/>
      <c r="HA8" s="174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2"/>
      <c r="IS8" s="124"/>
      <c r="IT8" s="176"/>
      <c r="IU8" s="176"/>
      <c r="IV8" s="176"/>
    </row>
    <row r="9" spans="1:256" s="164" customFormat="1" ht="12.75" customHeight="1" hidden="1">
      <c r="A9" s="122"/>
      <c r="B9" s="178" t="s">
        <v>57</v>
      </c>
      <c r="C9" s="280">
        <f t="shared" si="16"/>
        <v>0</v>
      </c>
      <c r="D9" s="309">
        <f t="shared" si="17"/>
        <v>0</v>
      </c>
      <c r="E9" s="278">
        <f t="shared" si="18"/>
        <v>0</v>
      </c>
      <c r="F9" s="309">
        <f t="shared" si="19"/>
        <v>0</v>
      </c>
      <c r="G9" s="309">
        <f t="shared" si="20"/>
        <v>0</v>
      </c>
      <c r="H9" s="278">
        <f t="shared" si="21"/>
        <v>0</v>
      </c>
      <c r="I9" s="310">
        <f t="shared" si="22"/>
        <v>0</v>
      </c>
      <c r="J9" s="152" t="e">
        <f t="shared" si="23"/>
        <v>#DIV/0!</v>
      </c>
      <c r="K9" s="152">
        <f>ABS(I9*100/I1)</f>
        <v>0</v>
      </c>
      <c r="L9" s="151">
        <f>K1</f>
        <v>23</v>
      </c>
      <c r="M9" s="310">
        <f t="shared" si="28"/>
        <v>0</v>
      </c>
      <c r="N9" s="151">
        <f t="shared" si="29"/>
        <v>0</v>
      </c>
      <c r="O9" s="151">
        <f>COUNTIF(X9:BM9,"DT")</f>
        <v>0</v>
      </c>
      <c r="P9" s="151">
        <f>COUNTIF(X9:BM9,"L")</f>
        <v>0</v>
      </c>
      <c r="Q9" s="151">
        <f>COUNTIF(X9:BM9,"S")</f>
        <v>0</v>
      </c>
      <c r="R9" s="153">
        <f>COUNTIF(FE9:GY9,1)</f>
        <v>0</v>
      </c>
      <c r="S9" s="154">
        <f>COUNTIF(FE9:GY9,2)</f>
        <v>0</v>
      </c>
      <c r="T9" s="281">
        <f>COUNTIF(FE9:GY9,"R")</f>
        <v>0</v>
      </c>
      <c r="U9" s="281">
        <f>S9+T9</f>
        <v>0</v>
      </c>
      <c r="V9" s="124">
        <f t="shared" si="24"/>
        <v>0</v>
      </c>
      <c r="W9" s="156"/>
      <c r="X9" s="168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65"/>
      <c r="BJ9" s="171"/>
      <c r="BK9" s="123"/>
      <c r="BL9" s="123"/>
      <c r="BM9" s="123"/>
      <c r="BN9" s="123"/>
      <c r="BO9" s="165"/>
      <c r="BP9" s="156"/>
      <c r="BQ9" s="168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65"/>
      <c r="DC9" s="123"/>
      <c r="DD9" s="123"/>
      <c r="DE9" s="276"/>
      <c r="DF9" s="276"/>
      <c r="DG9" s="276"/>
      <c r="DH9" s="178"/>
      <c r="DI9" s="155"/>
      <c r="DJ9" s="168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65"/>
      <c r="EV9" s="123"/>
      <c r="EW9" s="123"/>
      <c r="EX9" s="123"/>
      <c r="EY9" s="123"/>
      <c r="EZ9" s="123"/>
      <c r="FA9" s="124"/>
      <c r="FB9" s="160">
        <f t="shared" si="25"/>
        <v>0</v>
      </c>
      <c r="FC9" s="169">
        <f t="shared" si="26"/>
        <v>0</v>
      </c>
      <c r="FD9" s="170">
        <f t="shared" si="27"/>
        <v>0</v>
      </c>
      <c r="FE9" s="168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278"/>
      <c r="GI9" s="123"/>
      <c r="GJ9" s="123"/>
      <c r="GK9" s="278"/>
      <c r="GL9" s="278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1"/>
      <c r="GX9" s="123"/>
      <c r="GY9" s="123"/>
      <c r="GZ9" s="124"/>
      <c r="HA9" s="174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57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3"/>
      <c r="IU9" s="163"/>
      <c r="IV9" s="163"/>
    </row>
    <row r="10" spans="1:256" s="126" customFormat="1" ht="12.75">
      <c r="A10" s="264" t="s">
        <v>93</v>
      </c>
      <c r="B10" s="192" t="s">
        <v>108</v>
      </c>
      <c r="C10" s="280">
        <f>COUNT(BQ10:DH10)</f>
        <v>8</v>
      </c>
      <c r="D10" s="309">
        <f t="shared" si="17"/>
        <v>4</v>
      </c>
      <c r="E10" s="278">
        <f>COUNTIF(BQ10:DH10,90)</f>
        <v>4</v>
      </c>
      <c r="F10" s="309">
        <f>COUNTIF(DJ10:FA10,"I")</f>
        <v>0</v>
      </c>
      <c r="G10" s="309">
        <f>COUNTIF(DJ10:FA10,"E")</f>
        <v>4</v>
      </c>
      <c r="H10" s="278">
        <f>COUNTIF(BQ10:DH10,"S")</f>
        <v>0</v>
      </c>
      <c r="I10" s="310">
        <f>SUM(BQ10:DH10)</f>
        <v>364</v>
      </c>
      <c r="J10" s="185">
        <f>ABS(I10/C10)</f>
        <v>45.5</v>
      </c>
      <c r="K10" s="185">
        <f>ABS(I10*100/I1)</f>
        <v>17.584541062801932</v>
      </c>
      <c r="L10" s="179">
        <f>K1</f>
        <v>23</v>
      </c>
      <c r="M10" s="310">
        <f t="shared" si="28"/>
        <v>8</v>
      </c>
      <c r="N10" s="179">
        <f>SUM(O10:Q10)</f>
        <v>0</v>
      </c>
      <c r="O10" s="179">
        <f>COUNTIF(X10:BO10,"DT")</f>
        <v>0</v>
      </c>
      <c r="P10" s="179">
        <f>COUNTIF(X10:BO10,"L")</f>
        <v>0</v>
      </c>
      <c r="Q10" s="179">
        <f>COUNTIF(X10:BO10,"S")</f>
        <v>0</v>
      </c>
      <c r="R10" s="153">
        <f aca="true" t="shared" si="31" ref="R10:R75">COUNTIF(FE10:GY10,1)</f>
        <v>1</v>
      </c>
      <c r="S10" s="154">
        <f aca="true" t="shared" si="32" ref="S10:S75">COUNTIF(FE10:GY10,2)</f>
        <v>0</v>
      </c>
      <c r="T10" s="281">
        <f aca="true" t="shared" si="33" ref="T10:T75">COUNTIF(FE10:GY10,"R")</f>
        <v>0</v>
      </c>
      <c r="U10" s="281">
        <f aca="true" t="shared" si="34" ref="U10:U75">S10+T10</f>
        <v>0</v>
      </c>
      <c r="V10" s="120">
        <f t="shared" si="24"/>
        <v>0</v>
      </c>
      <c r="W10" s="156"/>
      <c r="X10" s="273"/>
      <c r="Y10" s="277"/>
      <c r="Z10" s="277"/>
      <c r="AA10" s="277"/>
      <c r="AB10" s="277"/>
      <c r="AC10" s="277" t="s">
        <v>125</v>
      </c>
      <c r="AD10" s="277" t="s">
        <v>125</v>
      </c>
      <c r="AE10" s="277"/>
      <c r="AF10" s="277" t="s">
        <v>123</v>
      </c>
      <c r="AG10" s="277" t="s">
        <v>123</v>
      </c>
      <c r="AH10" s="277" t="s">
        <v>123</v>
      </c>
      <c r="AI10" s="277"/>
      <c r="AJ10" s="277" t="s">
        <v>125</v>
      </c>
      <c r="AK10" s="277"/>
      <c r="AL10" s="277"/>
      <c r="AM10" s="277"/>
      <c r="AN10" s="277" t="s">
        <v>125</v>
      </c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 t="s">
        <v>123</v>
      </c>
      <c r="AZ10" s="277"/>
      <c r="BA10" s="277"/>
      <c r="BB10" s="277"/>
      <c r="BC10" s="277"/>
      <c r="BD10" s="277"/>
      <c r="BE10" s="277"/>
      <c r="BF10" s="277"/>
      <c r="BG10" s="277"/>
      <c r="BH10" s="277"/>
      <c r="BI10" s="192"/>
      <c r="BJ10" s="319"/>
      <c r="BK10" s="277"/>
      <c r="BL10" s="277"/>
      <c r="BM10" s="277"/>
      <c r="BN10" s="277"/>
      <c r="BO10" s="277"/>
      <c r="BP10" s="156"/>
      <c r="BQ10" s="273"/>
      <c r="BR10" s="277"/>
      <c r="BS10" s="277"/>
      <c r="BT10" s="277"/>
      <c r="BU10" s="277"/>
      <c r="BV10" s="303">
        <v>1</v>
      </c>
      <c r="BW10" s="303">
        <v>1</v>
      </c>
      <c r="BX10" s="277"/>
      <c r="BY10" s="277">
        <v>90</v>
      </c>
      <c r="BZ10" s="277">
        <v>90</v>
      </c>
      <c r="CA10" s="277">
        <v>90</v>
      </c>
      <c r="CB10" s="277"/>
      <c r="CC10" s="303">
        <v>1</v>
      </c>
      <c r="CD10" s="277"/>
      <c r="CE10" s="277"/>
      <c r="CF10" s="277"/>
      <c r="CG10" s="303">
        <v>1</v>
      </c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>
        <v>90</v>
      </c>
      <c r="CS10" s="277"/>
      <c r="CT10" s="277"/>
      <c r="CU10" s="277"/>
      <c r="CV10" s="277"/>
      <c r="CW10" s="277"/>
      <c r="CX10" s="277"/>
      <c r="CY10" s="277"/>
      <c r="CZ10" s="277"/>
      <c r="DA10" s="277"/>
      <c r="DB10" s="192"/>
      <c r="DC10" s="277"/>
      <c r="DD10" s="277"/>
      <c r="DE10" s="277"/>
      <c r="DF10" s="277"/>
      <c r="DG10" s="277"/>
      <c r="DH10" s="277"/>
      <c r="DI10" s="155"/>
      <c r="DJ10" s="273"/>
      <c r="DK10" s="277"/>
      <c r="DL10" s="277"/>
      <c r="DM10" s="277"/>
      <c r="DN10" s="277"/>
      <c r="DO10" s="277" t="s">
        <v>133</v>
      </c>
      <c r="DP10" s="277" t="s">
        <v>133</v>
      </c>
      <c r="DQ10" s="277"/>
      <c r="DR10" s="277"/>
      <c r="DS10" s="277"/>
      <c r="DT10" s="277"/>
      <c r="DU10" s="277"/>
      <c r="DV10" s="277" t="s">
        <v>133</v>
      </c>
      <c r="DW10" s="277"/>
      <c r="DX10" s="277"/>
      <c r="DY10" s="277"/>
      <c r="DZ10" s="277" t="s">
        <v>133</v>
      </c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192"/>
      <c r="EV10" s="277"/>
      <c r="EW10" s="277"/>
      <c r="EX10" s="105"/>
      <c r="EY10" s="105"/>
      <c r="EZ10" s="105"/>
      <c r="FA10" s="120"/>
      <c r="FB10" s="160">
        <f t="shared" si="25"/>
        <v>1</v>
      </c>
      <c r="FC10" s="169">
        <f t="shared" si="26"/>
        <v>0</v>
      </c>
      <c r="FD10" s="170">
        <f t="shared" si="27"/>
        <v>0</v>
      </c>
      <c r="FE10" s="166"/>
      <c r="FF10" s="105"/>
      <c r="FG10" s="105"/>
      <c r="FH10" s="105"/>
      <c r="FI10" s="105"/>
      <c r="FJ10" s="105"/>
      <c r="FK10" s="105"/>
      <c r="FL10" s="105"/>
      <c r="FM10" s="278">
        <v>1</v>
      </c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80"/>
      <c r="GX10" s="105"/>
      <c r="GY10" s="105"/>
      <c r="GZ10" s="120"/>
      <c r="HA10" s="181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2"/>
      <c r="IU10" s="182"/>
      <c r="IV10" s="182"/>
    </row>
    <row r="11" spans="1:256" s="126" customFormat="1" ht="12.75">
      <c r="A11" s="265" t="s">
        <v>68</v>
      </c>
      <c r="B11" s="192" t="s">
        <v>109</v>
      </c>
      <c r="C11" s="280">
        <f t="shared" si="16"/>
        <v>16</v>
      </c>
      <c r="D11" s="309">
        <f aca="true" t="shared" si="35" ref="D11:D16">COUNTIF(X11:BO11,"T")</f>
        <v>16</v>
      </c>
      <c r="E11" s="278">
        <f t="shared" si="18"/>
        <v>12</v>
      </c>
      <c r="F11" s="309">
        <f t="shared" si="19"/>
        <v>4</v>
      </c>
      <c r="G11" s="309">
        <f t="shared" si="20"/>
        <v>0</v>
      </c>
      <c r="H11" s="278">
        <f t="shared" si="21"/>
        <v>0</v>
      </c>
      <c r="I11" s="310">
        <f t="shared" si="22"/>
        <v>1436</v>
      </c>
      <c r="J11" s="185">
        <f t="shared" si="23"/>
        <v>89.75</v>
      </c>
      <c r="K11" s="185">
        <f>ABS(I11*100/I1)</f>
        <v>69.3719806763285</v>
      </c>
      <c r="L11" s="179">
        <f>K1</f>
        <v>23</v>
      </c>
      <c r="M11" s="310">
        <f t="shared" si="28"/>
        <v>16</v>
      </c>
      <c r="N11" s="179">
        <f t="shared" si="29"/>
        <v>0</v>
      </c>
      <c r="O11" s="179">
        <f aca="true" t="shared" si="36" ref="O11:O26">COUNTIF(X11:BO11,"DT")</f>
        <v>0</v>
      </c>
      <c r="P11" s="179">
        <f aca="true" t="shared" si="37" ref="P11:P26">COUNTIF(X11:BO11,"L")</f>
        <v>0</v>
      </c>
      <c r="Q11" s="179">
        <f aca="true" t="shared" si="38" ref="Q11:Q26">COUNTIF(X11:BO11,"S")</f>
        <v>0</v>
      </c>
      <c r="R11" s="153">
        <f t="shared" si="31"/>
        <v>0</v>
      </c>
      <c r="S11" s="154">
        <f t="shared" si="32"/>
        <v>0</v>
      </c>
      <c r="T11" s="281">
        <f t="shared" si="33"/>
        <v>0</v>
      </c>
      <c r="U11" s="281">
        <f t="shared" si="34"/>
        <v>0</v>
      </c>
      <c r="V11" s="120">
        <f t="shared" si="24"/>
        <v>0</v>
      </c>
      <c r="W11" s="156"/>
      <c r="X11" s="273" t="s">
        <v>123</v>
      </c>
      <c r="Y11" s="277" t="s">
        <v>123</v>
      </c>
      <c r="Z11" s="277" t="s">
        <v>123</v>
      </c>
      <c r="AA11" s="277" t="s">
        <v>123</v>
      </c>
      <c r="AB11" s="105"/>
      <c r="AC11" s="277" t="s">
        <v>123</v>
      </c>
      <c r="AD11" s="277" t="s">
        <v>123</v>
      </c>
      <c r="AE11" s="277"/>
      <c r="AF11" s="277"/>
      <c r="AG11" s="277" t="s">
        <v>123</v>
      </c>
      <c r="AH11" s="277"/>
      <c r="AI11" s="277" t="s">
        <v>123</v>
      </c>
      <c r="AJ11" s="277" t="s">
        <v>123</v>
      </c>
      <c r="AK11" s="277" t="s">
        <v>123</v>
      </c>
      <c r="AL11" s="277" t="s">
        <v>123</v>
      </c>
      <c r="AM11" s="277" t="s">
        <v>123</v>
      </c>
      <c r="AN11" s="277" t="s">
        <v>123</v>
      </c>
      <c r="AO11" s="277"/>
      <c r="AP11" s="277" t="s">
        <v>123</v>
      </c>
      <c r="AQ11" s="277" t="s">
        <v>123</v>
      </c>
      <c r="AR11" s="277"/>
      <c r="AS11" s="277"/>
      <c r="AT11" s="277"/>
      <c r="AU11" s="277" t="s">
        <v>123</v>
      </c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192"/>
      <c r="BJ11" s="319"/>
      <c r="BK11" s="277"/>
      <c r="BL11" s="277"/>
      <c r="BM11" s="277"/>
      <c r="BN11" s="277"/>
      <c r="BO11" s="192"/>
      <c r="BP11" s="156"/>
      <c r="BQ11" s="273">
        <v>90</v>
      </c>
      <c r="BR11" s="277">
        <v>90</v>
      </c>
      <c r="BS11" s="277">
        <v>90</v>
      </c>
      <c r="BT11" s="277">
        <v>90</v>
      </c>
      <c r="BU11" s="105"/>
      <c r="BV11" s="277">
        <v>90</v>
      </c>
      <c r="BW11" s="303">
        <v>89</v>
      </c>
      <c r="BX11" s="277"/>
      <c r="BY11" s="277"/>
      <c r="BZ11" s="277">
        <v>90</v>
      </c>
      <c r="CA11" s="277"/>
      <c r="CB11" s="303">
        <v>89</v>
      </c>
      <c r="CC11" s="277">
        <v>90</v>
      </c>
      <c r="CD11" s="303">
        <v>89</v>
      </c>
      <c r="CE11" s="277">
        <v>90</v>
      </c>
      <c r="CF11" s="303">
        <v>89</v>
      </c>
      <c r="CG11" s="277">
        <v>90</v>
      </c>
      <c r="CH11" s="277"/>
      <c r="CI11" s="277">
        <v>90</v>
      </c>
      <c r="CJ11" s="277">
        <v>90</v>
      </c>
      <c r="CK11" s="277"/>
      <c r="CL11" s="277"/>
      <c r="CM11" s="277"/>
      <c r="CN11" s="277">
        <v>90</v>
      </c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192"/>
      <c r="DC11" s="277"/>
      <c r="DD11" s="277"/>
      <c r="DE11" s="277"/>
      <c r="DF11" s="277"/>
      <c r="DG11" s="277"/>
      <c r="DH11" s="192"/>
      <c r="DI11" s="155"/>
      <c r="DJ11" s="273"/>
      <c r="DK11" s="277"/>
      <c r="DL11" s="277"/>
      <c r="DM11" s="277"/>
      <c r="DN11" s="105"/>
      <c r="DO11" s="277"/>
      <c r="DP11" s="277" t="s">
        <v>134</v>
      </c>
      <c r="DQ11" s="277"/>
      <c r="DR11" s="277"/>
      <c r="DS11" s="277"/>
      <c r="DT11" s="277"/>
      <c r="DU11" s="277" t="s">
        <v>134</v>
      </c>
      <c r="DV11" s="277"/>
      <c r="DW11" s="277" t="s">
        <v>134</v>
      </c>
      <c r="DX11" s="277"/>
      <c r="DY11" s="277" t="s">
        <v>134</v>
      </c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192"/>
      <c r="EV11" s="277"/>
      <c r="EW11" s="277"/>
      <c r="EX11" s="105"/>
      <c r="EY11" s="277"/>
      <c r="EZ11" s="105"/>
      <c r="FA11" s="120"/>
      <c r="FB11" s="160">
        <f aca="true" t="shared" si="39" ref="FB11:FB75">COUNTIF(FE11:GT11,1)</f>
        <v>0</v>
      </c>
      <c r="FC11" s="169">
        <f aca="true" t="shared" si="40" ref="FC11:FC75">COUNTIF(FE11:GT11,2)</f>
        <v>0</v>
      </c>
      <c r="FD11" s="170">
        <f aca="true" t="shared" si="41" ref="FD11:FD75">COUNTIF(FE11:GT11,"R")</f>
        <v>0</v>
      </c>
      <c r="FE11" s="166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80"/>
      <c r="GX11" s="105"/>
      <c r="GY11" s="105"/>
      <c r="GZ11" s="120"/>
      <c r="HA11" s="181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2"/>
      <c r="IU11" s="182"/>
      <c r="IV11" s="182"/>
    </row>
    <row r="12" spans="1:256" ht="12.75">
      <c r="A12" s="265" t="s">
        <v>94</v>
      </c>
      <c r="B12" s="192" t="s">
        <v>110</v>
      </c>
      <c r="C12" s="280">
        <f t="shared" si="16"/>
        <v>19</v>
      </c>
      <c r="D12" s="309">
        <f t="shared" si="35"/>
        <v>19</v>
      </c>
      <c r="E12" s="278">
        <f t="shared" si="18"/>
        <v>17</v>
      </c>
      <c r="F12" s="309">
        <f t="shared" si="19"/>
        <v>2</v>
      </c>
      <c r="G12" s="309">
        <f t="shared" si="20"/>
        <v>0</v>
      </c>
      <c r="H12" s="278">
        <f t="shared" si="21"/>
        <v>0</v>
      </c>
      <c r="I12" s="310">
        <f t="shared" si="22"/>
        <v>1708</v>
      </c>
      <c r="J12" s="185">
        <f t="shared" si="23"/>
        <v>89.89473684210526</v>
      </c>
      <c r="K12" s="185">
        <f>ABS(I12*100/I1)</f>
        <v>82.512077294686</v>
      </c>
      <c r="L12" s="179">
        <f>K1</f>
        <v>23</v>
      </c>
      <c r="M12" s="310">
        <f t="shared" si="28"/>
        <v>19</v>
      </c>
      <c r="N12" s="179">
        <f t="shared" si="29"/>
        <v>0</v>
      </c>
      <c r="O12" s="179">
        <f t="shared" si="36"/>
        <v>0</v>
      </c>
      <c r="P12" s="179">
        <f t="shared" si="37"/>
        <v>0</v>
      </c>
      <c r="Q12" s="179">
        <f t="shared" si="38"/>
        <v>0</v>
      </c>
      <c r="R12" s="153">
        <f t="shared" si="31"/>
        <v>0</v>
      </c>
      <c r="S12" s="154">
        <f t="shared" si="32"/>
        <v>0</v>
      </c>
      <c r="T12" s="281">
        <f t="shared" si="33"/>
        <v>0</v>
      </c>
      <c r="U12" s="281">
        <f t="shared" si="34"/>
        <v>0</v>
      </c>
      <c r="V12" s="120">
        <f t="shared" si="24"/>
        <v>0</v>
      </c>
      <c r="W12" s="156"/>
      <c r="X12" s="273" t="s">
        <v>123</v>
      </c>
      <c r="Y12" s="277" t="s">
        <v>123</v>
      </c>
      <c r="Z12" s="277" t="s">
        <v>123</v>
      </c>
      <c r="AA12" s="277" t="s">
        <v>123</v>
      </c>
      <c r="AB12" s="277"/>
      <c r="AC12" s="277" t="s">
        <v>123</v>
      </c>
      <c r="AD12" s="277" t="s">
        <v>123</v>
      </c>
      <c r="AE12" s="277" t="s">
        <v>123</v>
      </c>
      <c r="AF12" s="277"/>
      <c r="AG12" s="277"/>
      <c r="AH12" s="277"/>
      <c r="AI12" s="277"/>
      <c r="AJ12" s="277" t="s">
        <v>123</v>
      </c>
      <c r="AK12" s="277" t="s">
        <v>123</v>
      </c>
      <c r="AL12" s="277" t="s">
        <v>123</v>
      </c>
      <c r="AM12" s="277" t="s">
        <v>123</v>
      </c>
      <c r="AN12" s="277" t="s">
        <v>123</v>
      </c>
      <c r="AO12" s="277"/>
      <c r="AP12" s="277" t="s">
        <v>123</v>
      </c>
      <c r="AQ12" s="277" t="s">
        <v>123</v>
      </c>
      <c r="AR12" s="277"/>
      <c r="AS12" s="277"/>
      <c r="AT12" s="277"/>
      <c r="AU12" s="277" t="s">
        <v>123</v>
      </c>
      <c r="AV12" s="277"/>
      <c r="AW12" s="277"/>
      <c r="AX12" s="277"/>
      <c r="AY12" s="277" t="s">
        <v>123</v>
      </c>
      <c r="AZ12" s="277"/>
      <c r="BA12" s="277" t="s">
        <v>123</v>
      </c>
      <c r="BB12" s="277"/>
      <c r="BC12" s="277"/>
      <c r="BD12" s="277"/>
      <c r="BE12" s="277"/>
      <c r="BF12" s="277" t="s">
        <v>123</v>
      </c>
      <c r="BG12" s="277"/>
      <c r="BH12" s="277" t="s">
        <v>123</v>
      </c>
      <c r="BI12" s="192"/>
      <c r="BJ12" s="319"/>
      <c r="BK12" s="277"/>
      <c r="BL12" s="277"/>
      <c r="BM12" s="277"/>
      <c r="BN12" s="277"/>
      <c r="BO12" s="192"/>
      <c r="BP12" s="156"/>
      <c r="BQ12" s="273">
        <v>90</v>
      </c>
      <c r="BR12" s="277">
        <v>90</v>
      </c>
      <c r="BS12" s="277">
        <v>90</v>
      </c>
      <c r="BT12" s="277">
        <v>90</v>
      </c>
      <c r="BU12" s="277"/>
      <c r="BV12" s="277">
        <v>90</v>
      </c>
      <c r="BW12" s="277">
        <v>90</v>
      </c>
      <c r="BX12" s="303">
        <v>89</v>
      </c>
      <c r="BY12" s="277"/>
      <c r="BZ12" s="277"/>
      <c r="CA12" s="277"/>
      <c r="CB12" s="277"/>
      <c r="CC12" s="303">
        <v>89</v>
      </c>
      <c r="CD12" s="277">
        <v>90</v>
      </c>
      <c r="CE12" s="277">
        <v>90</v>
      </c>
      <c r="CF12" s="277">
        <v>90</v>
      </c>
      <c r="CG12" s="277">
        <v>90</v>
      </c>
      <c r="CH12" s="277"/>
      <c r="CI12" s="277">
        <v>90</v>
      </c>
      <c r="CJ12" s="277">
        <v>90</v>
      </c>
      <c r="CK12" s="277"/>
      <c r="CL12" s="277"/>
      <c r="CM12" s="277"/>
      <c r="CN12" s="277">
        <v>90</v>
      </c>
      <c r="CO12" s="277"/>
      <c r="CP12" s="277"/>
      <c r="CQ12" s="277"/>
      <c r="CR12" s="277">
        <v>90</v>
      </c>
      <c r="CS12" s="277"/>
      <c r="CT12" s="277">
        <v>90</v>
      </c>
      <c r="CU12" s="277"/>
      <c r="CV12" s="277"/>
      <c r="CW12" s="277"/>
      <c r="CX12" s="277"/>
      <c r="CY12" s="277">
        <v>90</v>
      </c>
      <c r="CZ12" s="277"/>
      <c r="DA12" s="277">
        <v>90</v>
      </c>
      <c r="DB12" s="192"/>
      <c r="DC12" s="277"/>
      <c r="DD12" s="277"/>
      <c r="DE12" s="277"/>
      <c r="DF12" s="277"/>
      <c r="DG12" s="277"/>
      <c r="DH12" s="192"/>
      <c r="DI12" s="155"/>
      <c r="DJ12" s="273"/>
      <c r="DK12" s="277"/>
      <c r="DL12" s="277"/>
      <c r="DM12" s="277"/>
      <c r="DN12" s="277"/>
      <c r="DO12" s="277"/>
      <c r="DP12" s="277"/>
      <c r="DQ12" s="277" t="s">
        <v>134</v>
      </c>
      <c r="DR12" s="277"/>
      <c r="DS12" s="277"/>
      <c r="DT12" s="277"/>
      <c r="DU12" s="277"/>
      <c r="DV12" s="277" t="s">
        <v>134</v>
      </c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192"/>
      <c r="EV12" s="277"/>
      <c r="EW12" s="277"/>
      <c r="EX12" s="277"/>
      <c r="EY12" s="105"/>
      <c r="EZ12" s="105"/>
      <c r="FA12" s="277"/>
      <c r="FB12" s="160">
        <f t="shared" si="39"/>
        <v>0</v>
      </c>
      <c r="FC12" s="169">
        <f t="shared" si="40"/>
        <v>0</v>
      </c>
      <c r="FD12" s="170">
        <f t="shared" si="41"/>
        <v>0</v>
      </c>
      <c r="FE12" s="166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20"/>
      <c r="GW12" s="180"/>
      <c r="GX12" s="105"/>
      <c r="GY12" s="175"/>
      <c r="GZ12" s="186"/>
      <c r="HA12" s="181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5"/>
      <c r="IS12" s="120"/>
      <c r="IT12" s="187"/>
      <c r="IU12" s="187"/>
      <c r="IV12" s="187"/>
    </row>
    <row r="13" spans="1:256" ht="12.75">
      <c r="A13" s="265" t="s">
        <v>69</v>
      </c>
      <c r="B13" s="330" t="s">
        <v>62</v>
      </c>
      <c r="C13" s="280">
        <f>COUNT(BQ13:DH13)</f>
        <v>21</v>
      </c>
      <c r="D13" s="309">
        <f t="shared" si="35"/>
        <v>21</v>
      </c>
      <c r="E13" s="278">
        <f>COUNTIF(BQ13:DH13,90)</f>
        <v>15</v>
      </c>
      <c r="F13" s="309">
        <f>COUNTIF(DJ13:FA13,"I")</f>
        <v>6</v>
      </c>
      <c r="G13" s="309">
        <f>COUNTIF(DJ13:FA13,"E")</f>
        <v>0</v>
      </c>
      <c r="H13" s="278">
        <f>COUNTIF(BQ13:DH13,"S")</f>
        <v>0</v>
      </c>
      <c r="I13" s="310">
        <f>SUM(BQ13:DH13)</f>
        <v>1884</v>
      </c>
      <c r="J13" s="185">
        <f>ABS(I13/C13)</f>
        <v>89.71428571428571</v>
      </c>
      <c r="K13" s="185">
        <f>ABS(I13*100/I1)</f>
        <v>91.01449275362319</v>
      </c>
      <c r="L13" s="179">
        <f>K1</f>
        <v>23</v>
      </c>
      <c r="M13" s="310">
        <f t="shared" si="28"/>
        <v>21</v>
      </c>
      <c r="N13" s="179">
        <f>SUM(O13:Q13)</f>
        <v>0</v>
      </c>
      <c r="O13" s="179">
        <f t="shared" si="36"/>
        <v>0</v>
      </c>
      <c r="P13" s="179">
        <f t="shared" si="37"/>
        <v>0</v>
      </c>
      <c r="Q13" s="179">
        <f t="shared" si="38"/>
        <v>0</v>
      </c>
      <c r="R13" s="153">
        <f t="shared" si="31"/>
        <v>3</v>
      </c>
      <c r="S13" s="154">
        <f t="shared" si="32"/>
        <v>0</v>
      </c>
      <c r="T13" s="281">
        <f t="shared" si="33"/>
        <v>0</v>
      </c>
      <c r="U13" s="281">
        <f t="shared" si="34"/>
        <v>0</v>
      </c>
      <c r="V13" s="120">
        <f t="shared" si="24"/>
        <v>3</v>
      </c>
      <c r="W13" s="156"/>
      <c r="X13" s="273" t="s">
        <v>123</v>
      </c>
      <c r="Y13" s="277" t="s">
        <v>123</v>
      </c>
      <c r="Z13" s="277" t="s">
        <v>123</v>
      </c>
      <c r="AA13" s="277" t="s">
        <v>123</v>
      </c>
      <c r="AB13" s="105"/>
      <c r="AC13" s="277" t="s">
        <v>123</v>
      </c>
      <c r="AD13" s="277" t="s">
        <v>123</v>
      </c>
      <c r="AE13" s="277" t="s">
        <v>123</v>
      </c>
      <c r="AF13" s="277" t="s">
        <v>123</v>
      </c>
      <c r="AG13" s="277" t="s">
        <v>123</v>
      </c>
      <c r="AH13" s="277" t="s">
        <v>123</v>
      </c>
      <c r="AI13" s="277" t="s">
        <v>123</v>
      </c>
      <c r="AJ13" s="277" t="s">
        <v>123</v>
      </c>
      <c r="AK13" s="277" t="s">
        <v>123</v>
      </c>
      <c r="AL13" s="277" t="s">
        <v>123</v>
      </c>
      <c r="AM13" s="277" t="s">
        <v>123</v>
      </c>
      <c r="AN13" s="277"/>
      <c r="AO13" s="277"/>
      <c r="AP13" s="277" t="s">
        <v>123</v>
      </c>
      <c r="AQ13" s="277" t="s">
        <v>123</v>
      </c>
      <c r="AR13" s="277"/>
      <c r="AS13" s="277"/>
      <c r="AT13" s="277"/>
      <c r="AU13" s="277"/>
      <c r="AV13" s="277"/>
      <c r="AW13" s="277"/>
      <c r="AX13" s="277"/>
      <c r="AY13" s="277" t="s">
        <v>123</v>
      </c>
      <c r="AZ13" s="277"/>
      <c r="BA13" s="277" t="s">
        <v>123</v>
      </c>
      <c r="BB13" s="277"/>
      <c r="BC13" s="277"/>
      <c r="BD13" s="277"/>
      <c r="BE13" s="277"/>
      <c r="BF13" s="277" t="s">
        <v>123</v>
      </c>
      <c r="BG13" s="277"/>
      <c r="BH13" s="277" t="s">
        <v>123</v>
      </c>
      <c r="BI13" s="192"/>
      <c r="BJ13" s="319"/>
      <c r="BK13" s="277"/>
      <c r="BL13" s="277"/>
      <c r="BM13" s="277"/>
      <c r="BN13" s="277"/>
      <c r="BO13" s="277"/>
      <c r="BP13" s="156"/>
      <c r="BQ13" s="302">
        <v>89</v>
      </c>
      <c r="BR13" s="277">
        <v>90</v>
      </c>
      <c r="BS13" s="277">
        <v>90</v>
      </c>
      <c r="BT13" s="277">
        <v>90</v>
      </c>
      <c r="BU13" s="105"/>
      <c r="BV13" s="277">
        <v>90</v>
      </c>
      <c r="BW13" s="277">
        <v>90</v>
      </c>
      <c r="BX13" s="277">
        <v>90</v>
      </c>
      <c r="BY13" s="277">
        <v>90</v>
      </c>
      <c r="BZ13" s="303">
        <v>89</v>
      </c>
      <c r="CA13" s="277">
        <v>90</v>
      </c>
      <c r="CB13" s="277">
        <v>90</v>
      </c>
      <c r="CC13" s="277">
        <v>90</v>
      </c>
      <c r="CD13" s="277">
        <v>90</v>
      </c>
      <c r="CE13" s="277">
        <v>90</v>
      </c>
      <c r="CF13" s="303">
        <v>89</v>
      </c>
      <c r="CG13" s="277"/>
      <c r="CH13" s="277"/>
      <c r="CI13" s="303">
        <v>89</v>
      </c>
      <c r="CJ13" s="303">
        <v>89</v>
      </c>
      <c r="CK13" s="277"/>
      <c r="CL13" s="277"/>
      <c r="CM13" s="277"/>
      <c r="CN13" s="277"/>
      <c r="CO13" s="277"/>
      <c r="CP13" s="277"/>
      <c r="CQ13" s="277"/>
      <c r="CR13" s="277">
        <v>90</v>
      </c>
      <c r="CS13" s="277"/>
      <c r="CT13" s="303">
        <v>89</v>
      </c>
      <c r="CU13" s="277"/>
      <c r="CV13" s="277"/>
      <c r="CW13" s="277"/>
      <c r="CX13" s="277"/>
      <c r="CY13" s="277">
        <v>90</v>
      </c>
      <c r="CZ13" s="277"/>
      <c r="DA13" s="277">
        <v>90</v>
      </c>
      <c r="DB13" s="192"/>
      <c r="DC13" s="277"/>
      <c r="DD13" s="277"/>
      <c r="DE13" s="277"/>
      <c r="DF13" s="277"/>
      <c r="DG13" s="277"/>
      <c r="DH13" s="277"/>
      <c r="DI13" s="155"/>
      <c r="DJ13" s="273" t="s">
        <v>134</v>
      </c>
      <c r="DK13" s="277"/>
      <c r="DL13" s="277"/>
      <c r="DM13" s="277"/>
      <c r="DN13" s="105"/>
      <c r="DO13" s="277"/>
      <c r="DP13" s="277"/>
      <c r="DQ13" s="277"/>
      <c r="DR13" s="277"/>
      <c r="DS13" s="277" t="s">
        <v>134</v>
      </c>
      <c r="DT13" s="277"/>
      <c r="DU13" s="277"/>
      <c r="DV13" s="277"/>
      <c r="DW13" s="277"/>
      <c r="DX13" s="277"/>
      <c r="DY13" s="277" t="s">
        <v>134</v>
      </c>
      <c r="DZ13" s="277"/>
      <c r="EA13" s="277"/>
      <c r="EB13" s="277" t="s">
        <v>134</v>
      </c>
      <c r="EC13" s="277" t="s">
        <v>134</v>
      </c>
      <c r="ED13" s="277"/>
      <c r="EE13" s="277"/>
      <c r="EF13" s="277"/>
      <c r="EG13" s="277"/>
      <c r="EH13" s="277"/>
      <c r="EI13" s="277"/>
      <c r="EJ13" s="277"/>
      <c r="EK13" s="277"/>
      <c r="EL13" s="277"/>
      <c r="EM13" s="277" t="s">
        <v>134</v>
      </c>
      <c r="EN13" s="277"/>
      <c r="EO13" s="277"/>
      <c r="EP13" s="277"/>
      <c r="EQ13" s="277"/>
      <c r="ER13" s="277"/>
      <c r="ES13" s="277"/>
      <c r="ET13" s="277"/>
      <c r="EU13" s="192"/>
      <c r="EV13" s="277"/>
      <c r="EW13" s="277"/>
      <c r="EX13" s="105"/>
      <c r="EY13" s="105"/>
      <c r="EZ13" s="105"/>
      <c r="FA13" s="120"/>
      <c r="FB13" s="160">
        <f>COUNTIF(FE13:GT13,1)</f>
        <v>3</v>
      </c>
      <c r="FC13" s="169">
        <f>COUNTIF(FE13:GT13,2)</f>
        <v>0</v>
      </c>
      <c r="FD13" s="170">
        <f>COUNTIF(FE13:GT13,"R")</f>
        <v>0</v>
      </c>
      <c r="FE13" s="304">
        <v>1</v>
      </c>
      <c r="FF13" s="105"/>
      <c r="FG13" s="105"/>
      <c r="FH13" s="105"/>
      <c r="FI13" s="105"/>
      <c r="FJ13" s="105"/>
      <c r="FK13" s="278">
        <v>1</v>
      </c>
      <c r="FL13" s="105"/>
      <c r="FM13" s="105"/>
      <c r="FN13" s="105"/>
      <c r="FO13" s="105"/>
      <c r="FP13" s="105"/>
      <c r="FQ13" s="105"/>
      <c r="FR13" s="105"/>
      <c r="FS13" s="105"/>
      <c r="FT13" s="278">
        <v>1</v>
      </c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20"/>
      <c r="GW13" s="180"/>
      <c r="GX13" s="105"/>
      <c r="GY13" s="175"/>
      <c r="GZ13" s="186"/>
      <c r="HA13" s="181">
        <f>SUM(HB13:IS13)</f>
        <v>3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79"/>
      <c r="HP13" s="179"/>
      <c r="HQ13" s="105"/>
      <c r="HR13" s="105"/>
      <c r="HS13" s="105"/>
      <c r="HT13" s="105">
        <v>1</v>
      </c>
      <c r="HU13" s="105">
        <v>1</v>
      </c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>
        <v>1</v>
      </c>
      <c r="IK13" s="105"/>
      <c r="IL13" s="105"/>
      <c r="IM13" s="105"/>
      <c r="IN13" s="105"/>
      <c r="IO13" s="105"/>
      <c r="IP13" s="105"/>
      <c r="IQ13" s="105"/>
      <c r="IR13" s="175"/>
      <c r="IS13" s="120"/>
      <c r="IT13" s="187"/>
      <c r="IU13" s="187"/>
      <c r="IV13" s="187"/>
    </row>
    <row r="14" spans="1:256" s="126" customFormat="1" ht="12.75">
      <c r="A14" s="265" t="s">
        <v>95</v>
      </c>
      <c r="B14" s="192" t="s">
        <v>110</v>
      </c>
      <c r="C14" s="280">
        <f t="shared" si="16"/>
        <v>21</v>
      </c>
      <c r="D14" s="309">
        <f t="shared" si="35"/>
        <v>20</v>
      </c>
      <c r="E14" s="278">
        <f t="shared" si="18"/>
        <v>18</v>
      </c>
      <c r="F14" s="309">
        <f t="shared" si="19"/>
        <v>2</v>
      </c>
      <c r="G14" s="309">
        <f t="shared" si="20"/>
        <v>1</v>
      </c>
      <c r="H14" s="278">
        <f t="shared" si="21"/>
        <v>0</v>
      </c>
      <c r="I14" s="310">
        <f t="shared" si="22"/>
        <v>1799</v>
      </c>
      <c r="J14" s="185">
        <f t="shared" si="23"/>
        <v>85.66666666666667</v>
      </c>
      <c r="K14" s="185">
        <f>ABS(I14*100/I1)</f>
        <v>86.90821256038647</v>
      </c>
      <c r="L14" s="179">
        <f>K1</f>
        <v>23</v>
      </c>
      <c r="M14" s="310">
        <f t="shared" si="28"/>
        <v>21</v>
      </c>
      <c r="N14" s="179">
        <f t="shared" si="29"/>
        <v>0</v>
      </c>
      <c r="O14" s="179">
        <f t="shared" si="36"/>
        <v>0</v>
      </c>
      <c r="P14" s="179">
        <f t="shared" si="37"/>
        <v>0</v>
      </c>
      <c r="Q14" s="179">
        <f t="shared" si="38"/>
        <v>0</v>
      </c>
      <c r="R14" s="153">
        <f t="shared" si="31"/>
        <v>0</v>
      </c>
      <c r="S14" s="154">
        <f t="shared" si="32"/>
        <v>0</v>
      </c>
      <c r="T14" s="281">
        <f t="shared" si="33"/>
        <v>0</v>
      </c>
      <c r="U14" s="281">
        <f t="shared" si="34"/>
        <v>0</v>
      </c>
      <c r="V14" s="120">
        <f t="shared" si="24"/>
        <v>0</v>
      </c>
      <c r="W14" s="156"/>
      <c r="X14" s="273"/>
      <c r="Y14" s="277"/>
      <c r="Z14" s="277" t="s">
        <v>125</v>
      </c>
      <c r="AA14" s="277" t="s">
        <v>123</v>
      </c>
      <c r="AB14" s="105"/>
      <c r="AC14" s="277" t="s">
        <v>123</v>
      </c>
      <c r="AD14" s="277" t="s">
        <v>123</v>
      </c>
      <c r="AE14" s="277" t="s">
        <v>123</v>
      </c>
      <c r="AF14" s="277" t="s">
        <v>123</v>
      </c>
      <c r="AG14" s="277" t="s">
        <v>123</v>
      </c>
      <c r="AH14" s="277" t="s">
        <v>123</v>
      </c>
      <c r="AI14" s="277" t="s">
        <v>123</v>
      </c>
      <c r="AJ14" s="277" t="s">
        <v>123</v>
      </c>
      <c r="AK14" s="277" t="s">
        <v>123</v>
      </c>
      <c r="AL14" s="277" t="s">
        <v>123</v>
      </c>
      <c r="AM14" s="277" t="s">
        <v>123</v>
      </c>
      <c r="AN14" s="277" t="s">
        <v>123</v>
      </c>
      <c r="AO14" s="277"/>
      <c r="AP14" s="277" t="s">
        <v>123</v>
      </c>
      <c r="AQ14" s="277" t="s">
        <v>123</v>
      </c>
      <c r="AR14" s="277"/>
      <c r="AS14" s="277"/>
      <c r="AT14" s="277"/>
      <c r="AU14" s="277" t="s">
        <v>123</v>
      </c>
      <c r="AV14" s="277"/>
      <c r="AW14" s="277"/>
      <c r="AX14" s="277"/>
      <c r="AY14" s="277" t="s">
        <v>123</v>
      </c>
      <c r="AZ14" s="277"/>
      <c r="BA14" s="277" t="s">
        <v>123</v>
      </c>
      <c r="BB14" s="277"/>
      <c r="BC14" s="277"/>
      <c r="BD14" s="277"/>
      <c r="BE14" s="277"/>
      <c r="BF14" s="277" t="s">
        <v>123</v>
      </c>
      <c r="BG14" s="277"/>
      <c r="BH14" s="277" t="s">
        <v>123</v>
      </c>
      <c r="BI14" s="192"/>
      <c r="BJ14" s="319"/>
      <c r="BK14" s="277"/>
      <c r="BL14" s="277"/>
      <c r="BM14" s="277"/>
      <c r="BN14" s="277"/>
      <c r="BO14" s="192"/>
      <c r="BP14" s="156"/>
      <c r="BQ14" s="273"/>
      <c r="BR14" s="277"/>
      <c r="BS14" s="303">
        <v>1</v>
      </c>
      <c r="BT14" s="303">
        <v>89</v>
      </c>
      <c r="BU14" s="105"/>
      <c r="BV14" s="277">
        <v>90</v>
      </c>
      <c r="BW14" s="277">
        <v>90</v>
      </c>
      <c r="BX14" s="277">
        <v>90</v>
      </c>
      <c r="BY14" s="277">
        <v>90</v>
      </c>
      <c r="BZ14" s="277">
        <v>90</v>
      </c>
      <c r="CA14" s="277">
        <v>90</v>
      </c>
      <c r="CB14" s="277">
        <v>90</v>
      </c>
      <c r="CC14" s="277">
        <v>90</v>
      </c>
      <c r="CD14" s="277">
        <v>90</v>
      </c>
      <c r="CE14" s="277">
        <v>90</v>
      </c>
      <c r="CF14" s="277">
        <v>90</v>
      </c>
      <c r="CG14" s="277">
        <v>90</v>
      </c>
      <c r="CH14" s="277"/>
      <c r="CI14" s="277">
        <v>90</v>
      </c>
      <c r="CJ14" s="277">
        <v>90</v>
      </c>
      <c r="CK14" s="277"/>
      <c r="CL14" s="277"/>
      <c r="CM14" s="277"/>
      <c r="CN14" s="277">
        <v>90</v>
      </c>
      <c r="CO14" s="277"/>
      <c r="CP14" s="277"/>
      <c r="CQ14" s="277"/>
      <c r="CR14" s="277">
        <v>90</v>
      </c>
      <c r="CS14" s="277"/>
      <c r="CT14" s="277">
        <v>90</v>
      </c>
      <c r="CU14" s="277"/>
      <c r="CV14" s="277"/>
      <c r="CW14" s="277"/>
      <c r="CX14" s="277"/>
      <c r="CY14" s="303">
        <v>89</v>
      </c>
      <c r="CZ14" s="277"/>
      <c r="DA14" s="277">
        <v>90</v>
      </c>
      <c r="DB14" s="192"/>
      <c r="DC14" s="277"/>
      <c r="DD14" s="277"/>
      <c r="DE14" s="277"/>
      <c r="DF14" s="277"/>
      <c r="DG14" s="277"/>
      <c r="DH14" s="192"/>
      <c r="DI14" s="155"/>
      <c r="DJ14" s="273"/>
      <c r="DK14" s="277"/>
      <c r="DL14" s="277" t="s">
        <v>133</v>
      </c>
      <c r="DM14" s="277" t="s">
        <v>134</v>
      </c>
      <c r="DN14" s="105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 t="s">
        <v>134</v>
      </c>
      <c r="ES14" s="277"/>
      <c r="ET14" s="277"/>
      <c r="EU14" s="192"/>
      <c r="EV14" s="277"/>
      <c r="EW14" s="277"/>
      <c r="EX14" s="105"/>
      <c r="EY14" s="105"/>
      <c r="EZ14" s="105"/>
      <c r="FA14" s="120"/>
      <c r="FB14" s="160">
        <f t="shared" si="39"/>
        <v>0</v>
      </c>
      <c r="FC14" s="169">
        <f t="shared" si="40"/>
        <v>0</v>
      </c>
      <c r="FD14" s="170">
        <f t="shared" si="41"/>
        <v>0</v>
      </c>
      <c r="FE14" s="166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316"/>
      <c r="GP14" s="105"/>
      <c r="GQ14" s="105"/>
      <c r="GR14" s="105"/>
      <c r="GS14" s="105"/>
      <c r="GT14" s="105"/>
      <c r="GU14" s="105"/>
      <c r="GV14" s="120"/>
      <c r="GW14" s="180"/>
      <c r="GX14" s="105"/>
      <c r="GY14" s="105"/>
      <c r="GZ14" s="120"/>
      <c r="HA14" s="181">
        <f t="shared" si="30"/>
        <v>0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2"/>
      <c r="IU14" s="182"/>
      <c r="IV14" s="182"/>
    </row>
    <row r="15" spans="1:256" s="126" customFormat="1" ht="12.75">
      <c r="A15" s="264" t="s">
        <v>96</v>
      </c>
      <c r="B15" s="192" t="s">
        <v>108</v>
      </c>
      <c r="C15" s="280">
        <f>COUNT(BQ15:DH15)</f>
        <v>13</v>
      </c>
      <c r="D15" s="309">
        <f t="shared" si="35"/>
        <v>10</v>
      </c>
      <c r="E15" s="278">
        <f>COUNTIF(BQ15:DH15,90)</f>
        <v>9</v>
      </c>
      <c r="F15" s="309">
        <f>COUNTIF(DJ15:FA15,"I")</f>
        <v>1</v>
      </c>
      <c r="G15" s="309">
        <f>COUNTIF(DJ15:FA15,"E")</f>
        <v>3</v>
      </c>
      <c r="H15" s="278">
        <f>COUNTIF(BQ15:DH15,"S")</f>
        <v>0</v>
      </c>
      <c r="I15" s="310">
        <f>SUM(BQ15:DH15)</f>
        <v>902</v>
      </c>
      <c r="J15" s="185">
        <f>ABS(I15/C15)</f>
        <v>69.38461538461539</v>
      </c>
      <c r="K15" s="185">
        <f>ABS(I15*100/I1)</f>
        <v>43.57487922705314</v>
      </c>
      <c r="L15" s="179">
        <f>K1</f>
        <v>23</v>
      </c>
      <c r="M15" s="310">
        <f t="shared" si="28"/>
        <v>13</v>
      </c>
      <c r="N15" s="179">
        <f>SUM(O15:Q15)</f>
        <v>0</v>
      </c>
      <c r="O15" s="179">
        <f t="shared" si="36"/>
        <v>0</v>
      </c>
      <c r="P15" s="179">
        <f t="shared" si="37"/>
        <v>0</v>
      </c>
      <c r="Q15" s="179">
        <f t="shared" si="38"/>
        <v>0</v>
      </c>
      <c r="R15" s="153">
        <f t="shared" si="31"/>
        <v>1</v>
      </c>
      <c r="S15" s="154">
        <f t="shared" si="32"/>
        <v>0</v>
      </c>
      <c r="T15" s="281">
        <f t="shared" si="33"/>
        <v>0</v>
      </c>
      <c r="U15" s="281">
        <f t="shared" si="34"/>
        <v>0</v>
      </c>
      <c r="V15" s="120">
        <f t="shared" si="24"/>
        <v>1</v>
      </c>
      <c r="W15" s="156"/>
      <c r="X15" s="273" t="s">
        <v>123</v>
      </c>
      <c r="Y15" s="277" t="s">
        <v>125</v>
      </c>
      <c r="Z15" s="277"/>
      <c r="AA15" s="277"/>
      <c r="AB15" s="277"/>
      <c r="AC15" s="277" t="s">
        <v>123</v>
      </c>
      <c r="AD15" s="277" t="s">
        <v>123</v>
      </c>
      <c r="AE15" s="277" t="s">
        <v>123</v>
      </c>
      <c r="AF15" s="277" t="s">
        <v>123</v>
      </c>
      <c r="AG15" s="277" t="s">
        <v>123</v>
      </c>
      <c r="AH15" s="277" t="s">
        <v>123</v>
      </c>
      <c r="AI15" s="277" t="s">
        <v>123</v>
      </c>
      <c r="AJ15" s="277" t="s">
        <v>123</v>
      </c>
      <c r="AK15" s="277" t="s">
        <v>123</v>
      </c>
      <c r="AL15" s="277"/>
      <c r="AM15" s="277"/>
      <c r="AN15" s="277"/>
      <c r="AO15" s="277"/>
      <c r="AP15" s="277" t="s">
        <v>125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 t="s">
        <v>125</v>
      </c>
      <c r="BB15" s="277"/>
      <c r="BC15" s="277"/>
      <c r="BD15" s="277"/>
      <c r="BE15" s="277"/>
      <c r="BF15" s="277"/>
      <c r="BG15" s="277"/>
      <c r="BH15" s="277"/>
      <c r="BI15" s="192"/>
      <c r="BJ15" s="319"/>
      <c r="BK15" s="277"/>
      <c r="BL15" s="277"/>
      <c r="BM15" s="277"/>
      <c r="BN15" s="277"/>
      <c r="BO15" s="192"/>
      <c r="BP15" s="156"/>
      <c r="BQ15" s="273">
        <v>90</v>
      </c>
      <c r="BR15" s="303">
        <v>1</v>
      </c>
      <c r="BS15" s="277"/>
      <c r="BT15" s="277"/>
      <c r="BU15" s="277"/>
      <c r="BV15" s="277">
        <v>90</v>
      </c>
      <c r="BW15" s="277">
        <v>90</v>
      </c>
      <c r="BX15" s="277">
        <v>90</v>
      </c>
      <c r="BY15" s="277">
        <v>90</v>
      </c>
      <c r="BZ15" s="277">
        <v>90</v>
      </c>
      <c r="CA15" s="303">
        <v>89</v>
      </c>
      <c r="CB15" s="277">
        <v>90</v>
      </c>
      <c r="CC15" s="277">
        <v>90</v>
      </c>
      <c r="CD15" s="277">
        <v>90</v>
      </c>
      <c r="CE15" s="277"/>
      <c r="CF15" s="277"/>
      <c r="CG15" s="277"/>
      <c r="CH15" s="277"/>
      <c r="CI15" s="303">
        <v>1</v>
      </c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303">
        <v>1</v>
      </c>
      <c r="CU15" s="277"/>
      <c r="CV15" s="277"/>
      <c r="CW15" s="277"/>
      <c r="CX15" s="277"/>
      <c r="CY15" s="277"/>
      <c r="CZ15" s="277"/>
      <c r="DA15" s="277"/>
      <c r="DB15" s="192"/>
      <c r="DC15" s="277"/>
      <c r="DD15" s="277"/>
      <c r="DE15" s="277"/>
      <c r="DF15" s="277"/>
      <c r="DG15" s="277"/>
      <c r="DH15" s="192"/>
      <c r="DI15" s="155"/>
      <c r="DJ15" s="273"/>
      <c r="DK15" s="277" t="s">
        <v>133</v>
      </c>
      <c r="DL15" s="277"/>
      <c r="DM15" s="277"/>
      <c r="DN15" s="277"/>
      <c r="DO15" s="277"/>
      <c r="DP15" s="277"/>
      <c r="DQ15" s="277"/>
      <c r="DR15" s="277"/>
      <c r="DS15" s="277"/>
      <c r="DT15" s="277" t="s">
        <v>134</v>
      </c>
      <c r="DU15" s="277"/>
      <c r="DV15" s="277"/>
      <c r="DW15" s="277"/>
      <c r="DX15" s="277"/>
      <c r="DY15" s="277"/>
      <c r="DZ15" s="277"/>
      <c r="EA15" s="277"/>
      <c r="EB15" s="277" t="s">
        <v>133</v>
      </c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 t="s">
        <v>133</v>
      </c>
      <c r="EN15" s="277"/>
      <c r="EO15" s="277"/>
      <c r="EP15" s="277"/>
      <c r="EQ15" s="277"/>
      <c r="ER15" s="277"/>
      <c r="ES15" s="277"/>
      <c r="ET15" s="277"/>
      <c r="EU15" s="192"/>
      <c r="EV15" s="277"/>
      <c r="EW15" s="277"/>
      <c r="EX15" s="105"/>
      <c r="EY15" s="277"/>
      <c r="EZ15" s="105"/>
      <c r="FA15" s="120"/>
      <c r="FB15" s="160">
        <f>COUNTIF(FE15:GT15,1)</f>
        <v>1</v>
      </c>
      <c r="FC15" s="169">
        <f>COUNTIF(FE15:GT15,2)</f>
        <v>0</v>
      </c>
      <c r="FD15" s="170">
        <f>COUNTIF(FE15:GT15,"R")</f>
        <v>0</v>
      </c>
      <c r="FE15" s="166"/>
      <c r="FF15" s="105"/>
      <c r="FG15" s="105"/>
      <c r="FH15" s="105"/>
      <c r="FI15" s="105"/>
      <c r="FJ15" s="105"/>
      <c r="FK15" s="105"/>
      <c r="FL15" s="105"/>
      <c r="FM15" s="278">
        <v>1</v>
      </c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20"/>
      <c r="GW15" s="180"/>
      <c r="GX15" s="105"/>
      <c r="GY15" s="105"/>
      <c r="GZ15" s="120"/>
      <c r="HA15" s="181">
        <f>SUM(HB15:IS15)</f>
        <v>1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>
        <v>1</v>
      </c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2"/>
      <c r="IU15" s="182"/>
      <c r="IV15" s="182"/>
    </row>
    <row r="16" spans="1:256" ht="12.75" customHeight="1">
      <c r="A16" s="264" t="s">
        <v>97</v>
      </c>
      <c r="B16" s="192" t="s">
        <v>108</v>
      </c>
      <c r="C16" s="280">
        <f t="shared" si="16"/>
        <v>18</v>
      </c>
      <c r="D16" s="309">
        <f t="shared" si="35"/>
        <v>18</v>
      </c>
      <c r="E16" s="278">
        <f t="shared" si="18"/>
        <v>17</v>
      </c>
      <c r="F16" s="309">
        <f t="shared" si="19"/>
        <v>0</v>
      </c>
      <c r="G16" s="309">
        <f t="shared" si="20"/>
        <v>0</v>
      </c>
      <c r="H16" s="278">
        <f t="shared" si="21"/>
        <v>0</v>
      </c>
      <c r="I16" s="310">
        <f t="shared" si="22"/>
        <v>1572</v>
      </c>
      <c r="J16" s="185">
        <f t="shared" si="23"/>
        <v>87.33333333333333</v>
      </c>
      <c r="K16" s="185">
        <f>ABS(I16*100/I1)</f>
        <v>75.94202898550725</v>
      </c>
      <c r="L16" s="179">
        <f>K1</f>
        <v>23</v>
      </c>
      <c r="M16" s="310">
        <f t="shared" si="28"/>
        <v>18</v>
      </c>
      <c r="N16" s="179">
        <f t="shared" si="29"/>
        <v>0</v>
      </c>
      <c r="O16" s="179">
        <f t="shared" si="36"/>
        <v>0</v>
      </c>
      <c r="P16" s="179">
        <f t="shared" si="37"/>
        <v>0</v>
      </c>
      <c r="Q16" s="179">
        <f t="shared" si="38"/>
        <v>0</v>
      </c>
      <c r="R16" s="153">
        <f t="shared" si="31"/>
        <v>3</v>
      </c>
      <c r="S16" s="154">
        <f t="shared" si="32"/>
        <v>0</v>
      </c>
      <c r="T16" s="281">
        <f t="shared" si="33"/>
        <v>1</v>
      </c>
      <c r="U16" s="281">
        <f t="shared" si="34"/>
        <v>1</v>
      </c>
      <c r="V16" s="120">
        <f t="shared" si="24"/>
        <v>0</v>
      </c>
      <c r="W16" s="156"/>
      <c r="X16" s="273" t="s">
        <v>123</v>
      </c>
      <c r="Y16" s="277" t="s">
        <v>123</v>
      </c>
      <c r="Z16" s="277" t="s">
        <v>123</v>
      </c>
      <c r="AA16" s="277" t="s">
        <v>123</v>
      </c>
      <c r="AB16" s="277"/>
      <c r="AC16" s="277" t="s">
        <v>123</v>
      </c>
      <c r="AD16" s="277" t="s">
        <v>123</v>
      </c>
      <c r="AE16" s="277" t="s">
        <v>123</v>
      </c>
      <c r="AF16" s="277" t="s">
        <v>123</v>
      </c>
      <c r="AG16" s="277"/>
      <c r="AH16" s="277"/>
      <c r="AI16" s="277"/>
      <c r="AJ16" s="277"/>
      <c r="AK16" s="277" t="s">
        <v>123</v>
      </c>
      <c r="AL16" s="277" t="s">
        <v>123</v>
      </c>
      <c r="AM16" s="277" t="s">
        <v>123</v>
      </c>
      <c r="AN16" s="277"/>
      <c r="AO16" s="277"/>
      <c r="AP16" s="277" t="s">
        <v>123</v>
      </c>
      <c r="AQ16" s="277" t="s">
        <v>123</v>
      </c>
      <c r="AR16" s="277"/>
      <c r="AS16" s="277"/>
      <c r="AT16" s="277"/>
      <c r="AU16" s="277" t="s">
        <v>123</v>
      </c>
      <c r="AV16" s="277"/>
      <c r="AW16" s="277"/>
      <c r="AX16" s="277"/>
      <c r="AY16" s="277" t="s">
        <v>123</v>
      </c>
      <c r="AZ16" s="277"/>
      <c r="BA16" s="277" t="s">
        <v>123</v>
      </c>
      <c r="BB16" s="277"/>
      <c r="BC16" s="277"/>
      <c r="BD16" s="277"/>
      <c r="BE16" s="277"/>
      <c r="BF16" s="277" t="s">
        <v>123</v>
      </c>
      <c r="BG16" s="277"/>
      <c r="BH16" s="277" t="s">
        <v>123</v>
      </c>
      <c r="BI16" s="192"/>
      <c r="BJ16" s="319"/>
      <c r="BK16" s="277"/>
      <c r="BL16" s="277"/>
      <c r="BM16" s="277"/>
      <c r="BN16" s="277"/>
      <c r="BO16" s="192"/>
      <c r="BP16" s="156"/>
      <c r="BQ16" s="273">
        <v>90</v>
      </c>
      <c r="BR16" s="277">
        <v>90</v>
      </c>
      <c r="BS16" s="277">
        <v>90</v>
      </c>
      <c r="BT16" s="277">
        <v>90</v>
      </c>
      <c r="BU16" s="277"/>
      <c r="BV16" s="277">
        <v>90</v>
      </c>
      <c r="BW16" s="277">
        <v>90</v>
      </c>
      <c r="BX16" s="277">
        <v>90</v>
      </c>
      <c r="BY16" s="277">
        <v>90</v>
      </c>
      <c r="BZ16" s="277"/>
      <c r="CA16" s="277"/>
      <c r="CB16" s="277"/>
      <c r="CC16" s="277"/>
      <c r="CD16" s="277">
        <v>90</v>
      </c>
      <c r="CE16" s="277">
        <v>90</v>
      </c>
      <c r="CF16" s="277">
        <v>90</v>
      </c>
      <c r="CG16" s="277"/>
      <c r="CH16" s="277"/>
      <c r="CI16" s="277">
        <v>90</v>
      </c>
      <c r="CJ16" s="277">
        <v>90</v>
      </c>
      <c r="CK16" s="277"/>
      <c r="CL16" s="277"/>
      <c r="CM16" s="277"/>
      <c r="CN16" s="277">
        <v>90</v>
      </c>
      <c r="CO16" s="277"/>
      <c r="CP16" s="277"/>
      <c r="CQ16" s="277"/>
      <c r="CR16" s="277">
        <v>90</v>
      </c>
      <c r="CS16" s="277"/>
      <c r="CT16" s="277">
        <v>90</v>
      </c>
      <c r="CU16" s="277"/>
      <c r="CV16" s="277"/>
      <c r="CW16" s="277"/>
      <c r="CX16" s="277"/>
      <c r="CY16" s="277">
        <v>90</v>
      </c>
      <c r="CZ16" s="277"/>
      <c r="DA16" s="313">
        <v>42</v>
      </c>
      <c r="DB16" s="192"/>
      <c r="DC16" s="277"/>
      <c r="DD16" s="277"/>
      <c r="DE16" s="277"/>
      <c r="DF16" s="277"/>
      <c r="DG16" s="277"/>
      <c r="DH16" s="192"/>
      <c r="DI16" s="155"/>
      <c r="DJ16" s="273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192"/>
      <c r="EV16" s="277"/>
      <c r="EW16" s="277"/>
      <c r="EX16" s="105"/>
      <c r="EY16" s="105"/>
      <c r="EZ16" s="105"/>
      <c r="FA16" s="298"/>
      <c r="FB16" s="160">
        <f t="shared" si="39"/>
        <v>3</v>
      </c>
      <c r="FC16" s="169">
        <f t="shared" si="40"/>
        <v>0</v>
      </c>
      <c r="FD16" s="170">
        <f t="shared" si="41"/>
        <v>1</v>
      </c>
      <c r="FE16" s="304">
        <v>1</v>
      </c>
      <c r="FF16" s="105"/>
      <c r="FG16" s="105"/>
      <c r="FH16" s="105"/>
      <c r="FI16" s="105"/>
      <c r="FJ16" s="105"/>
      <c r="FK16" s="105"/>
      <c r="FL16" s="105"/>
      <c r="FM16" s="278">
        <v>1</v>
      </c>
      <c r="FN16" s="105"/>
      <c r="FO16" s="105"/>
      <c r="FP16" s="105"/>
      <c r="FQ16" s="105"/>
      <c r="FR16" s="105"/>
      <c r="FS16" s="105"/>
      <c r="FT16" s="278">
        <v>1</v>
      </c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305" t="s">
        <v>136</v>
      </c>
      <c r="GP16" s="105"/>
      <c r="GQ16" s="105"/>
      <c r="GR16" s="105"/>
      <c r="GS16" s="105"/>
      <c r="GT16" s="105"/>
      <c r="GU16" s="105"/>
      <c r="GV16" s="120"/>
      <c r="GW16" s="180"/>
      <c r="GX16" s="105"/>
      <c r="GY16" s="175"/>
      <c r="GZ16" s="186"/>
      <c r="HA16" s="181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5"/>
      <c r="IS16" s="120"/>
      <c r="IT16" s="187"/>
      <c r="IU16" s="187"/>
      <c r="IV16" s="187"/>
    </row>
    <row r="17" spans="1:256" ht="12.75" customHeight="1">
      <c r="A17" s="264" t="s">
        <v>70</v>
      </c>
      <c r="B17" s="192" t="s">
        <v>111</v>
      </c>
      <c r="C17" s="280">
        <f aca="true" t="shared" si="42" ref="C17:C31">COUNT(BQ17:DH17)</f>
        <v>22</v>
      </c>
      <c r="D17" s="309">
        <f aca="true" t="shared" si="43" ref="D17:D31">COUNTIF(X17:BO17,"T")</f>
        <v>22</v>
      </c>
      <c r="E17" s="278">
        <f aca="true" t="shared" si="44" ref="E17:E31">COUNTIF(BQ17:DH17,90)</f>
        <v>21</v>
      </c>
      <c r="F17" s="309">
        <f aca="true" t="shared" si="45" ref="F17:F31">COUNTIF(DJ17:FA17,"I")</f>
        <v>0</v>
      </c>
      <c r="G17" s="309">
        <f aca="true" t="shared" si="46" ref="G17:G31">COUNTIF(DJ17:FA17,"E")</f>
        <v>0</v>
      </c>
      <c r="H17" s="278">
        <f aca="true" t="shared" si="47" ref="H17:H31">COUNTIF(BQ17:DH17,"S")</f>
        <v>0</v>
      </c>
      <c r="I17" s="310">
        <f aca="true" t="shared" si="48" ref="I17:I31">SUM(BQ17:DH17)</f>
        <v>1945</v>
      </c>
      <c r="J17" s="185">
        <f aca="true" t="shared" si="49" ref="J17:J31">ABS(I17/C17)</f>
        <v>88.4090909090909</v>
      </c>
      <c r="K17" s="185">
        <f>ABS(I17*100/I1)</f>
        <v>93.96135265700484</v>
      </c>
      <c r="L17" s="179">
        <f>K1</f>
        <v>23</v>
      </c>
      <c r="M17" s="310">
        <f aca="true" t="shared" si="50" ref="M17:M31">COUNTIF(X17:BO17,"C")+COUNTIF(X17:BO17,"T")</f>
        <v>22</v>
      </c>
      <c r="N17" s="179">
        <f aca="true" t="shared" si="51" ref="N17:N31">SUM(O17:Q17)</f>
        <v>0</v>
      </c>
      <c r="O17" s="179">
        <f t="shared" si="36"/>
        <v>0</v>
      </c>
      <c r="P17" s="179">
        <f t="shared" si="37"/>
        <v>0</v>
      </c>
      <c r="Q17" s="179">
        <f t="shared" si="38"/>
        <v>0</v>
      </c>
      <c r="R17" s="153">
        <f>COUNTIF(FE17:GY17,1)</f>
        <v>1</v>
      </c>
      <c r="S17" s="154">
        <f>COUNTIF(FE17:GY17,2)</f>
        <v>1</v>
      </c>
      <c r="T17" s="281">
        <f>COUNTIF(FE17:GY17,"R")</f>
        <v>0</v>
      </c>
      <c r="U17" s="281">
        <f>S17+T17</f>
        <v>1</v>
      </c>
      <c r="V17" s="120">
        <f>HA17</f>
        <v>2</v>
      </c>
      <c r="W17" s="156"/>
      <c r="X17" s="273"/>
      <c r="Y17" s="277" t="s">
        <v>123</v>
      </c>
      <c r="Z17" s="277" t="s">
        <v>123</v>
      </c>
      <c r="AA17" s="277" t="s">
        <v>123</v>
      </c>
      <c r="AB17" s="277"/>
      <c r="AC17" s="277" t="s">
        <v>123</v>
      </c>
      <c r="AD17" s="277" t="s">
        <v>123</v>
      </c>
      <c r="AE17" s="277" t="s">
        <v>123</v>
      </c>
      <c r="AF17" s="277" t="s">
        <v>123</v>
      </c>
      <c r="AG17" s="277" t="s">
        <v>123</v>
      </c>
      <c r="AH17" s="277" t="s">
        <v>123</v>
      </c>
      <c r="AI17" s="277" t="s">
        <v>123</v>
      </c>
      <c r="AJ17" s="277" t="s">
        <v>123</v>
      </c>
      <c r="AK17" s="277" t="s">
        <v>123</v>
      </c>
      <c r="AL17" s="277" t="s">
        <v>123</v>
      </c>
      <c r="AM17" s="277" t="s">
        <v>123</v>
      </c>
      <c r="AN17" s="277" t="s">
        <v>123</v>
      </c>
      <c r="AO17" s="277"/>
      <c r="AP17" s="277" t="s">
        <v>123</v>
      </c>
      <c r="AQ17" s="277" t="s">
        <v>123</v>
      </c>
      <c r="AR17" s="277"/>
      <c r="AS17" s="277"/>
      <c r="AT17" s="277"/>
      <c r="AU17" s="277" t="s">
        <v>123</v>
      </c>
      <c r="AV17" s="277"/>
      <c r="AW17" s="277"/>
      <c r="AX17" s="277"/>
      <c r="AY17" s="277" t="s">
        <v>123</v>
      </c>
      <c r="AZ17" s="277"/>
      <c r="BA17" s="277" t="s">
        <v>123</v>
      </c>
      <c r="BB17" s="277"/>
      <c r="BC17" s="277"/>
      <c r="BD17" s="277"/>
      <c r="BE17" s="277"/>
      <c r="BF17" s="277" t="s">
        <v>123</v>
      </c>
      <c r="BG17" s="277"/>
      <c r="BH17" s="277" t="s">
        <v>123</v>
      </c>
      <c r="BI17" s="192"/>
      <c r="BJ17" s="319"/>
      <c r="BK17" s="277"/>
      <c r="BL17" s="277"/>
      <c r="BM17" s="277"/>
      <c r="BN17" s="105"/>
      <c r="BO17" s="167"/>
      <c r="BP17" s="156"/>
      <c r="BQ17" s="273"/>
      <c r="BR17" s="277">
        <v>90</v>
      </c>
      <c r="BS17" s="277">
        <v>90</v>
      </c>
      <c r="BT17" s="277">
        <v>90</v>
      </c>
      <c r="BU17" s="277"/>
      <c r="BV17" s="277">
        <v>90</v>
      </c>
      <c r="BW17" s="277">
        <v>90</v>
      </c>
      <c r="BX17" s="277">
        <v>90</v>
      </c>
      <c r="BY17" s="277">
        <v>90</v>
      </c>
      <c r="BZ17" s="277">
        <v>90</v>
      </c>
      <c r="CA17" s="277">
        <v>90</v>
      </c>
      <c r="CB17" s="313">
        <v>55</v>
      </c>
      <c r="CC17" s="277">
        <v>90</v>
      </c>
      <c r="CD17" s="277">
        <v>90</v>
      </c>
      <c r="CE17" s="277">
        <v>90</v>
      </c>
      <c r="CF17" s="277">
        <v>90</v>
      </c>
      <c r="CG17" s="277">
        <v>90</v>
      </c>
      <c r="CH17" s="277"/>
      <c r="CI17" s="277">
        <v>90</v>
      </c>
      <c r="CJ17" s="277">
        <v>90</v>
      </c>
      <c r="CK17" s="277"/>
      <c r="CL17" s="277"/>
      <c r="CM17" s="277"/>
      <c r="CN17" s="277">
        <v>90</v>
      </c>
      <c r="CO17" s="277"/>
      <c r="CP17" s="277"/>
      <c r="CQ17" s="277"/>
      <c r="CR17" s="277">
        <v>90</v>
      </c>
      <c r="CS17" s="277"/>
      <c r="CT17" s="277">
        <v>90</v>
      </c>
      <c r="CU17" s="277"/>
      <c r="CV17" s="277"/>
      <c r="CW17" s="277"/>
      <c r="CX17" s="277"/>
      <c r="CY17" s="277">
        <v>90</v>
      </c>
      <c r="CZ17" s="277"/>
      <c r="DA17" s="277">
        <v>90</v>
      </c>
      <c r="DB17" s="192"/>
      <c r="DC17" s="277"/>
      <c r="DD17" s="277"/>
      <c r="DE17" s="277"/>
      <c r="DF17" s="277"/>
      <c r="DG17" s="277"/>
      <c r="DH17" s="192"/>
      <c r="DI17" s="155"/>
      <c r="DJ17" s="273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192"/>
      <c r="EV17" s="277"/>
      <c r="EW17" s="277"/>
      <c r="EX17" s="105"/>
      <c r="EY17" s="105"/>
      <c r="EZ17" s="105"/>
      <c r="FA17" s="120"/>
      <c r="FB17" s="160">
        <f>COUNTIF(FE17:GT17,1)</f>
        <v>1</v>
      </c>
      <c r="FC17" s="169">
        <f>COUNTIF(FE17:GT17,2)</f>
        <v>1</v>
      </c>
      <c r="FD17" s="170">
        <f>COUNTIF(FE17:GT17,"R")</f>
        <v>0</v>
      </c>
      <c r="FE17" s="166"/>
      <c r="FF17" s="105"/>
      <c r="FG17" s="105"/>
      <c r="FH17" s="105"/>
      <c r="FI17" s="105"/>
      <c r="FJ17" s="105"/>
      <c r="FK17" s="105"/>
      <c r="FL17" s="105"/>
      <c r="FM17" s="278">
        <v>1</v>
      </c>
      <c r="FN17" s="105"/>
      <c r="FO17" s="105"/>
      <c r="FP17" s="305">
        <v>2</v>
      </c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20"/>
      <c r="GW17" s="180"/>
      <c r="GX17" s="105"/>
      <c r="GY17" s="175"/>
      <c r="GZ17" s="186"/>
      <c r="HA17" s="181">
        <f t="shared" si="30"/>
        <v>2</v>
      </c>
      <c r="HB17" s="119"/>
      <c r="HC17" s="105"/>
      <c r="HD17" s="105"/>
      <c r="HE17" s="105"/>
      <c r="HF17" s="105"/>
      <c r="HG17" s="105"/>
      <c r="HH17" s="105"/>
      <c r="HI17" s="105"/>
      <c r="HJ17" s="105"/>
      <c r="HK17" s="105">
        <v>1</v>
      </c>
      <c r="HL17" s="105"/>
      <c r="HM17" s="105"/>
      <c r="HN17" s="105"/>
      <c r="HO17" s="105"/>
      <c r="HP17" s="105"/>
      <c r="HQ17" s="105"/>
      <c r="HR17" s="105"/>
      <c r="HS17" s="105"/>
      <c r="HT17" s="105">
        <v>1</v>
      </c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75"/>
      <c r="IS17" s="120"/>
      <c r="IT17" s="187"/>
      <c r="IU17" s="187"/>
      <c r="IV17" s="187"/>
    </row>
    <row r="18" spans="1:256" ht="12.75" customHeight="1">
      <c r="A18" s="264" t="s">
        <v>98</v>
      </c>
      <c r="B18" s="192" t="s">
        <v>108</v>
      </c>
      <c r="C18" s="280">
        <f t="shared" si="42"/>
        <v>7</v>
      </c>
      <c r="D18" s="309">
        <f t="shared" si="43"/>
        <v>7</v>
      </c>
      <c r="E18" s="278">
        <f t="shared" si="44"/>
        <v>5</v>
      </c>
      <c r="F18" s="309">
        <f t="shared" si="45"/>
        <v>2</v>
      </c>
      <c r="G18" s="309">
        <f t="shared" si="46"/>
        <v>0</v>
      </c>
      <c r="H18" s="278">
        <f t="shared" si="47"/>
        <v>0</v>
      </c>
      <c r="I18" s="310">
        <f t="shared" si="48"/>
        <v>628</v>
      </c>
      <c r="J18" s="185">
        <f t="shared" si="49"/>
        <v>89.71428571428571</v>
      </c>
      <c r="K18" s="185">
        <f>ABS(I18*100/I1)</f>
        <v>30.33816425120773</v>
      </c>
      <c r="L18" s="179">
        <f>K1</f>
        <v>23</v>
      </c>
      <c r="M18" s="310">
        <f t="shared" si="50"/>
        <v>7</v>
      </c>
      <c r="N18" s="179">
        <f t="shared" si="51"/>
        <v>0</v>
      </c>
      <c r="O18" s="179">
        <f t="shared" si="36"/>
        <v>0</v>
      </c>
      <c r="P18" s="179">
        <f t="shared" si="37"/>
        <v>0</v>
      </c>
      <c r="Q18" s="179">
        <f t="shared" si="38"/>
        <v>0</v>
      </c>
      <c r="R18" s="153">
        <f>COUNTIF(FE18:GY18,1)</f>
        <v>1</v>
      </c>
      <c r="S18" s="154">
        <f>COUNTIF(FE18:GY18,2)</f>
        <v>0</v>
      </c>
      <c r="T18" s="281">
        <f>COUNTIF(FE18:GY18,"R")</f>
        <v>0</v>
      </c>
      <c r="U18" s="281">
        <f>S18+T18</f>
        <v>0</v>
      </c>
      <c r="V18" s="120">
        <f>HA18</f>
        <v>1</v>
      </c>
      <c r="W18" s="156"/>
      <c r="X18" s="273" t="s">
        <v>123</v>
      </c>
      <c r="Y18" s="277" t="s">
        <v>123</v>
      </c>
      <c r="Z18" s="277" t="s">
        <v>123</v>
      </c>
      <c r="AA18" s="277" t="s">
        <v>123</v>
      </c>
      <c r="AB18" s="277"/>
      <c r="AC18" s="277"/>
      <c r="AD18" s="277" t="s">
        <v>123</v>
      </c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 t="s">
        <v>123</v>
      </c>
      <c r="BG18" s="277"/>
      <c r="BH18" s="277" t="s">
        <v>123</v>
      </c>
      <c r="BI18" s="192"/>
      <c r="BJ18" s="319"/>
      <c r="BK18" s="277"/>
      <c r="BL18" s="277"/>
      <c r="BM18" s="277"/>
      <c r="BN18" s="105"/>
      <c r="BO18" s="167"/>
      <c r="BP18" s="156"/>
      <c r="BQ18" s="273">
        <v>90</v>
      </c>
      <c r="BR18" s="277">
        <v>90</v>
      </c>
      <c r="BS18" s="277">
        <v>90</v>
      </c>
      <c r="BT18" s="277">
        <v>90</v>
      </c>
      <c r="BU18" s="277"/>
      <c r="BV18" s="277"/>
      <c r="BW18" s="303">
        <v>89</v>
      </c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>
        <v>90</v>
      </c>
      <c r="CZ18" s="277"/>
      <c r="DA18" s="303">
        <v>89</v>
      </c>
      <c r="DB18" s="192"/>
      <c r="DC18" s="277"/>
      <c r="DD18" s="277"/>
      <c r="DE18" s="277"/>
      <c r="DF18" s="277"/>
      <c r="DG18" s="277"/>
      <c r="DH18" s="192"/>
      <c r="DI18" s="155"/>
      <c r="DJ18" s="273"/>
      <c r="DK18" s="277"/>
      <c r="DL18" s="277"/>
      <c r="DM18" s="277"/>
      <c r="DN18" s="277"/>
      <c r="DO18" s="277"/>
      <c r="DP18" s="277" t="s">
        <v>134</v>
      </c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 t="s">
        <v>134</v>
      </c>
      <c r="EU18" s="192"/>
      <c r="EV18" s="277"/>
      <c r="EW18" s="277"/>
      <c r="EX18" s="105"/>
      <c r="EY18" s="105"/>
      <c r="EZ18" s="105"/>
      <c r="FA18" s="120"/>
      <c r="FB18" s="160">
        <f>COUNTIF(FE18:GT18,1)</f>
        <v>1</v>
      </c>
      <c r="FC18" s="169">
        <f>COUNTIF(FE18:GT18,2)</f>
        <v>0</v>
      </c>
      <c r="FD18" s="170">
        <f>COUNTIF(FE18:GT18,"R")</f>
        <v>0</v>
      </c>
      <c r="FE18" s="166"/>
      <c r="FF18" s="105"/>
      <c r="FG18" s="105"/>
      <c r="FH18" s="278">
        <v>1</v>
      </c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20"/>
      <c r="GW18" s="180"/>
      <c r="GX18" s="105"/>
      <c r="GY18" s="175"/>
      <c r="GZ18" s="186"/>
      <c r="HA18" s="181">
        <f t="shared" si="30"/>
        <v>1</v>
      </c>
      <c r="HB18" s="119"/>
      <c r="HC18" s="105">
        <v>1</v>
      </c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5"/>
      <c r="IS18" s="120"/>
      <c r="IT18" s="187"/>
      <c r="IU18" s="187"/>
      <c r="IV18" s="187"/>
    </row>
    <row r="19" spans="1:256" ht="12.75" customHeight="1" hidden="1">
      <c r="A19" s="264"/>
      <c r="B19" s="192"/>
      <c r="C19" s="280">
        <f t="shared" si="42"/>
        <v>0</v>
      </c>
      <c r="D19" s="309">
        <f t="shared" si="43"/>
        <v>0</v>
      </c>
      <c r="E19" s="278">
        <f t="shared" si="44"/>
        <v>0</v>
      </c>
      <c r="F19" s="309">
        <f t="shared" si="45"/>
        <v>0</v>
      </c>
      <c r="G19" s="309">
        <f t="shared" si="46"/>
        <v>0</v>
      </c>
      <c r="H19" s="278">
        <f t="shared" si="47"/>
        <v>0</v>
      </c>
      <c r="I19" s="310">
        <f t="shared" si="48"/>
        <v>0</v>
      </c>
      <c r="J19" s="185" t="e">
        <f t="shared" si="49"/>
        <v>#DIV/0!</v>
      </c>
      <c r="K19" s="185">
        <f>ABS(I19*100/I1)</f>
        <v>0</v>
      </c>
      <c r="L19" s="179">
        <f>K1</f>
        <v>23</v>
      </c>
      <c r="M19" s="310">
        <f t="shared" si="50"/>
        <v>0</v>
      </c>
      <c r="N19" s="179">
        <f t="shared" si="51"/>
        <v>0</v>
      </c>
      <c r="O19" s="179">
        <f t="shared" si="36"/>
        <v>0</v>
      </c>
      <c r="P19" s="179">
        <f t="shared" si="37"/>
        <v>0</v>
      </c>
      <c r="Q19" s="179">
        <f t="shared" si="38"/>
        <v>0</v>
      </c>
      <c r="R19" s="153">
        <f>COUNTIF(FE19:GY19,1)</f>
        <v>0</v>
      </c>
      <c r="S19" s="154">
        <f>COUNTIF(FE19:GY19,2)</f>
        <v>0</v>
      </c>
      <c r="T19" s="281">
        <f>COUNTIF(FE19:GY19,"R")</f>
        <v>0</v>
      </c>
      <c r="U19" s="281">
        <f>S19+T19</f>
        <v>0</v>
      </c>
      <c r="V19" s="120">
        <f>HA19</f>
        <v>0</v>
      </c>
      <c r="W19" s="156"/>
      <c r="X19" s="273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192"/>
      <c r="BJ19" s="319"/>
      <c r="BK19" s="277"/>
      <c r="BL19" s="277"/>
      <c r="BM19" s="277"/>
      <c r="BN19" s="105"/>
      <c r="BO19" s="167"/>
      <c r="BP19" s="156"/>
      <c r="BQ19" s="273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192"/>
      <c r="DC19" s="277"/>
      <c r="DD19" s="277"/>
      <c r="DE19" s="277"/>
      <c r="DF19" s="277"/>
      <c r="DG19" s="277"/>
      <c r="DH19" s="192"/>
      <c r="DI19" s="155"/>
      <c r="DJ19" s="273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192"/>
      <c r="EV19" s="277"/>
      <c r="EW19" s="277"/>
      <c r="EX19" s="105"/>
      <c r="EY19" s="105"/>
      <c r="EZ19" s="105"/>
      <c r="FA19" s="120"/>
      <c r="FB19" s="160">
        <f>COUNTIF(FE19:GT19,1)</f>
        <v>0</v>
      </c>
      <c r="FC19" s="169">
        <f>COUNTIF(FE19:GT19,2)</f>
        <v>0</v>
      </c>
      <c r="FD19" s="170">
        <f>COUNTIF(FE19:GT19,"R")</f>
        <v>0</v>
      </c>
      <c r="FE19" s="166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20"/>
      <c r="GW19" s="180"/>
      <c r="GX19" s="105"/>
      <c r="GY19" s="175"/>
      <c r="GZ19" s="186"/>
      <c r="HA19" s="181">
        <f t="shared" si="30"/>
        <v>0</v>
      </c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5"/>
      <c r="IS19" s="120"/>
      <c r="IT19" s="187"/>
      <c r="IU19" s="187"/>
      <c r="IV19" s="187"/>
    </row>
    <row r="20" spans="1:256" ht="12.75" customHeight="1" hidden="1">
      <c r="A20" s="264"/>
      <c r="B20" s="192"/>
      <c r="C20" s="280">
        <f t="shared" si="42"/>
        <v>0</v>
      </c>
      <c r="D20" s="309">
        <f t="shared" si="43"/>
        <v>0</v>
      </c>
      <c r="E20" s="278">
        <f t="shared" si="44"/>
        <v>0</v>
      </c>
      <c r="F20" s="309">
        <f t="shared" si="45"/>
        <v>0</v>
      </c>
      <c r="G20" s="309">
        <f t="shared" si="46"/>
        <v>0</v>
      </c>
      <c r="H20" s="278">
        <f t="shared" si="47"/>
        <v>0</v>
      </c>
      <c r="I20" s="310">
        <f t="shared" si="48"/>
        <v>0</v>
      </c>
      <c r="J20" s="185" t="e">
        <f t="shared" si="49"/>
        <v>#DIV/0!</v>
      </c>
      <c r="K20" s="185" t="e">
        <f aca="true" t="shared" si="52" ref="K20:K31">ABS(I20*100/I5)</f>
        <v>#DIV/0!</v>
      </c>
      <c r="L20" s="179">
        <f>K1</f>
        <v>23</v>
      </c>
      <c r="M20" s="310">
        <f t="shared" si="50"/>
        <v>0</v>
      </c>
      <c r="N20" s="179">
        <f t="shared" si="51"/>
        <v>0</v>
      </c>
      <c r="O20" s="179">
        <f t="shared" si="36"/>
        <v>0</v>
      </c>
      <c r="P20" s="179">
        <f t="shared" si="37"/>
        <v>0</v>
      </c>
      <c r="Q20" s="179">
        <f t="shared" si="38"/>
        <v>0</v>
      </c>
      <c r="R20" s="153"/>
      <c r="S20" s="154"/>
      <c r="T20" s="281"/>
      <c r="U20" s="281"/>
      <c r="V20" s="120"/>
      <c r="W20" s="156"/>
      <c r="X20" s="273"/>
      <c r="Y20" s="277"/>
      <c r="Z20" s="277"/>
      <c r="AA20" s="277"/>
      <c r="AB20" s="105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192"/>
      <c r="BJ20" s="319"/>
      <c r="BK20" s="277"/>
      <c r="BL20" s="277"/>
      <c r="BM20" s="277"/>
      <c r="BN20" s="105"/>
      <c r="BO20" s="167"/>
      <c r="BP20" s="156"/>
      <c r="BQ20" s="273"/>
      <c r="BR20" s="277"/>
      <c r="BS20" s="277"/>
      <c r="BT20" s="277"/>
      <c r="BU20" s="105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192"/>
      <c r="DC20" s="277"/>
      <c r="DD20" s="277"/>
      <c r="DE20" s="277"/>
      <c r="DF20" s="277"/>
      <c r="DG20" s="277"/>
      <c r="DH20" s="192"/>
      <c r="DI20" s="155"/>
      <c r="DJ20" s="273"/>
      <c r="DK20" s="277"/>
      <c r="DL20" s="277"/>
      <c r="DM20" s="277"/>
      <c r="DN20" s="105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192"/>
      <c r="EV20" s="277"/>
      <c r="EW20" s="277"/>
      <c r="EX20" s="105"/>
      <c r="EY20" s="105"/>
      <c r="EZ20" s="105"/>
      <c r="FA20" s="120"/>
      <c r="FB20" s="160"/>
      <c r="FC20" s="169"/>
      <c r="FD20" s="170"/>
      <c r="FE20" s="166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278"/>
      <c r="GI20" s="105"/>
      <c r="GJ20" s="105"/>
      <c r="GK20" s="278"/>
      <c r="GL20" s="278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80"/>
      <c r="GX20" s="105"/>
      <c r="GY20" s="175"/>
      <c r="GZ20" s="186"/>
      <c r="HA20" s="181"/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5"/>
      <c r="IS20" s="120"/>
      <c r="IT20" s="187"/>
      <c r="IU20" s="187"/>
      <c r="IV20" s="187"/>
    </row>
    <row r="21" spans="1:256" ht="12.75" customHeight="1" hidden="1">
      <c r="A21" s="264"/>
      <c r="B21" s="192"/>
      <c r="C21" s="280">
        <f t="shared" si="42"/>
        <v>0</v>
      </c>
      <c r="D21" s="309">
        <f t="shared" si="43"/>
        <v>0</v>
      </c>
      <c r="E21" s="278">
        <f t="shared" si="44"/>
        <v>0</v>
      </c>
      <c r="F21" s="309">
        <f t="shared" si="45"/>
        <v>0</v>
      </c>
      <c r="G21" s="309">
        <f t="shared" si="46"/>
        <v>0</v>
      </c>
      <c r="H21" s="278">
        <f t="shared" si="47"/>
        <v>0</v>
      </c>
      <c r="I21" s="310">
        <f t="shared" si="48"/>
        <v>0</v>
      </c>
      <c r="J21" s="185" t="e">
        <f t="shared" si="49"/>
        <v>#DIV/0!</v>
      </c>
      <c r="K21" s="185">
        <f t="shared" si="52"/>
        <v>0</v>
      </c>
      <c r="L21" s="179">
        <f aca="true" t="shared" si="53" ref="L21:L31">K6</f>
        <v>100</v>
      </c>
      <c r="M21" s="310">
        <f t="shared" si="50"/>
        <v>0</v>
      </c>
      <c r="N21" s="179">
        <f t="shared" si="51"/>
        <v>0</v>
      </c>
      <c r="O21" s="179">
        <f t="shared" si="36"/>
        <v>0</v>
      </c>
      <c r="P21" s="179">
        <f t="shared" si="37"/>
        <v>0</v>
      </c>
      <c r="Q21" s="179">
        <f t="shared" si="38"/>
        <v>0</v>
      </c>
      <c r="R21" s="153"/>
      <c r="S21" s="154"/>
      <c r="T21" s="281"/>
      <c r="U21" s="281"/>
      <c r="V21" s="120"/>
      <c r="W21" s="156"/>
      <c r="X21" s="273"/>
      <c r="Y21" s="277"/>
      <c r="Z21" s="277"/>
      <c r="AA21" s="277"/>
      <c r="AB21" s="105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192"/>
      <c r="BJ21" s="319"/>
      <c r="BK21" s="277"/>
      <c r="BL21" s="277"/>
      <c r="BM21" s="277"/>
      <c r="BN21" s="105"/>
      <c r="BO21" s="167"/>
      <c r="BP21" s="156"/>
      <c r="BQ21" s="273"/>
      <c r="BR21" s="277"/>
      <c r="BS21" s="277"/>
      <c r="BT21" s="277"/>
      <c r="BU21" s="105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192"/>
      <c r="DC21" s="277"/>
      <c r="DD21" s="277"/>
      <c r="DE21" s="277"/>
      <c r="DF21" s="277"/>
      <c r="DG21" s="277"/>
      <c r="DH21" s="192"/>
      <c r="DI21" s="155"/>
      <c r="DJ21" s="273"/>
      <c r="DK21" s="277"/>
      <c r="DL21" s="277"/>
      <c r="DM21" s="277"/>
      <c r="DN21" s="105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192"/>
      <c r="EV21" s="277"/>
      <c r="EW21" s="277"/>
      <c r="EX21" s="105"/>
      <c r="EY21" s="105"/>
      <c r="EZ21" s="105"/>
      <c r="FA21" s="120"/>
      <c r="FB21" s="160"/>
      <c r="FC21" s="169"/>
      <c r="FD21" s="170"/>
      <c r="FE21" s="166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278"/>
      <c r="GI21" s="105"/>
      <c r="GJ21" s="105"/>
      <c r="GK21" s="278"/>
      <c r="GL21" s="278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80"/>
      <c r="GX21" s="105"/>
      <c r="GY21" s="175"/>
      <c r="GZ21" s="186"/>
      <c r="HA21" s="181"/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5"/>
      <c r="IS21" s="120"/>
      <c r="IT21" s="187"/>
      <c r="IU21" s="187"/>
      <c r="IV21" s="187"/>
    </row>
    <row r="22" spans="1:256" ht="12.75" customHeight="1" hidden="1">
      <c r="A22" s="264"/>
      <c r="B22" s="192"/>
      <c r="C22" s="280">
        <f t="shared" si="42"/>
        <v>0</v>
      </c>
      <c r="D22" s="309">
        <f t="shared" si="43"/>
        <v>0</v>
      </c>
      <c r="E22" s="278">
        <f t="shared" si="44"/>
        <v>0</v>
      </c>
      <c r="F22" s="309">
        <f t="shared" si="45"/>
        <v>0</v>
      </c>
      <c r="G22" s="309">
        <f t="shared" si="46"/>
        <v>0</v>
      </c>
      <c r="H22" s="278">
        <f t="shared" si="47"/>
        <v>0</v>
      </c>
      <c r="I22" s="310">
        <f t="shared" si="48"/>
        <v>0</v>
      </c>
      <c r="J22" s="185" t="e">
        <f t="shared" si="49"/>
        <v>#DIV/0!</v>
      </c>
      <c r="K22" s="185" t="e">
        <f t="shared" si="52"/>
        <v>#DIV/0!</v>
      </c>
      <c r="L22" s="179">
        <f t="shared" si="53"/>
        <v>0</v>
      </c>
      <c r="M22" s="310">
        <f t="shared" si="50"/>
        <v>0</v>
      </c>
      <c r="N22" s="179">
        <f t="shared" si="51"/>
        <v>0</v>
      </c>
      <c r="O22" s="179">
        <f t="shared" si="36"/>
        <v>0</v>
      </c>
      <c r="P22" s="179">
        <f t="shared" si="37"/>
        <v>0</v>
      </c>
      <c r="Q22" s="179">
        <f t="shared" si="38"/>
        <v>0</v>
      </c>
      <c r="R22" s="153"/>
      <c r="S22" s="154"/>
      <c r="T22" s="281"/>
      <c r="U22" s="281"/>
      <c r="V22" s="120"/>
      <c r="W22" s="156"/>
      <c r="X22" s="273"/>
      <c r="Y22" s="277"/>
      <c r="Z22" s="277"/>
      <c r="AA22" s="277"/>
      <c r="AB22" s="105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192"/>
      <c r="BJ22" s="319"/>
      <c r="BK22" s="277"/>
      <c r="BL22" s="277"/>
      <c r="BM22" s="277"/>
      <c r="BN22" s="105"/>
      <c r="BO22" s="167"/>
      <c r="BP22" s="156"/>
      <c r="BQ22" s="273"/>
      <c r="BR22" s="277"/>
      <c r="BS22" s="277"/>
      <c r="BT22" s="277"/>
      <c r="BU22" s="105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192"/>
      <c r="DC22" s="277"/>
      <c r="DD22" s="277"/>
      <c r="DE22" s="277"/>
      <c r="DF22" s="277"/>
      <c r="DG22" s="277"/>
      <c r="DH22" s="192"/>
      <c r="DI22" s="155"/>
      <c r="DJ22" s="273"/>
      <c r="DK22" s="277"/>
      <c r="DL22" s="277"/>
      <c r="DM22" s="277"/>
      <c r="DN22" s="105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192"/>
      <c r="EV22" s="277"/>
      <c r="EW22" s="277"/>
      <c r="EX22" s="105"/>
      <c r="EY22" s="105"/>
      <c r="EZ22" s="105"/>
      <c r="FA22" s="120"/>
      <c r="FB22" s="160"/>
      <c r="FC22" s="169"/>
      <c r="FD22" s="170"/>
      <c r="FE22" s="166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278"/>
      <c r="GI22" s="105"/>
      <c r="GJ22" s="105"/>
      <c r="GK22" s="278"/>
      <c r="GL22" s="278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80"/>
      <c r="GX22" s="105"/>
      <c r="GY22" s="175"/>
      <c r="GZ22" s="186"/>
      <c r="HA22" s="181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5"/>
      <c r="IS22" s="120"/>
      <c r="IT22" s="187"/>
      <c r="IU22" s="187"/>
      <c r="IV22" s="187"/>
    </row>
    <row r="23" spans="1:256" ht="12.75" customHeight="1" hidden="1">
      <c r="A23" s="264"/>
      <c r="B23" s="192"/>
      <c r="C23" s="280">
        <f t="shared" si="42"/>
        <v>0</v>
      </c>
      <c r="D23" s="309">
        <f t="shared" si="43"/>
        <v>0</v>
      </c>
      <c r="E23" s="278">
        <f t="shared" si="44"/>
        <v>0</v>
      </c>
      <c r="F23" s="309">
        <f t="shared" si="45"/>
        <v>0</v>
      </c>
      <c r="G23" s="309">
        <f t="shared" si="46"/>
        <v>0</v>
      </c>
      <c r="H23" s="278">
        <f t="shared" si="47"/>
        <v>0</v>
      </c>
      <c r="I23" s="310">
        <f t="shared" si="48"/>
        <v>0</v>
      </c>
      <c r="J23" s="185" t="e">
        <f t="shared" si="49"/>
        <v>#DIV/0!</v>
      </c>
      <c r="K23" s="185" t="e">
        <f t="shared" si="52"/>
        <v>#DIV/0!</v>
      </c>
      <c r="L23" s="179">
        <f t="shared" si="53"/>
        <v>0</v>
      </c>
      <c r="M23" s="310">
        <f t="shared" si="50"/>
        <v>0</v>
      </c>
      <c r="N23" s="179">
        <f t="shared" si="51"/>
        <v>0</v>
      </c>
      <c r="O23" s="179">
        <f t="shared" si="36"/>
        <v>0</v>
      </c>
      <c r="P23" s="179">
        <f t="shared" si="37"/>
        <v>0</v>
      </c>
      <c r="Q23" s="179">
        <f t="shared" si="38"/>
        <v>0</v>
      </c>
      <c r="R23" s="153"/>
      <c r="S23" s="154"/>
      <c r="T23" s="281"/>
      <c r="U23" s="281"/>
      <c r="V23" s="120"/>
      <c r="W23" s="156"/>
      <c r="X23" s="273"/>
      <c r="Y23" s="277"/>
      <c r="Z23" s="277"/>
      <c r="AA23" s="277"/>
      <c r="AB23" s="105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192"/>
      <c r="BJ23" s="319"/>
      <c r="BK23" s="277"/>
      <c r="BL23" s="277"/>
      <c r="BM23" s="277"/>
      <c r="BN23" s="105"/>
      <c r="BO23" s="167"/>
      <c r="BP23" s="156"/>
      <c r="BQ23" s="273"/>
      <c r="BR23" s="277"/>
      <c r="BS23" s="277"/>
      <c r="BT23" s="277"/>
      <c r="BU23" s="105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192"/>
      <c r="DC23" s="277"/>
      <c r="DD23" s="277"/>
      <c r="DE23" s="277"/>
      <c r="DF23" s="277"/>
      <c r="DG23" s="277"/>
      <c r="DH23" s="192"/>
      <c r="DI23" s="155"/>
      <c r="DJ23" s="273"/>
      <c r="DK23" s="277"/>
      <c r="DL23" s="277"/>
      <c r="DM23" s="277"/>
      <c r="DN23" s="105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192"/>
      <c r="EV23" s="277"/>
      <c r="EW23" s="277"/>
      <c r="EX23" s="105"/>
      <c r="EY23" s="105"/>
      <c r="EZ23" s="105"/>
      <c r="FA23" s="120"/>
      <c r="FB23" s="160"/>
      <c r="FC23" s="169"/>
      <c r="FD23" s="170"/>
      <c r="FE23" s="166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278"/>
      <c r="GI23" s="105"/>
      <c r="GJ23" s="105"/>
      <c r="GK23" s="278"/>
      <c r="GL23" s="278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80"/>
      <c r="GX23" s="105"/>
      <c r="GY23" s="175"/>
      <c r="GZ23" s="186"/>
      <c r="HA23" s="181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5"/>
      <c r="IS23" s="120"/>
      <c r="IT23" s="187"/>
      <c r="IU23" s="187"/>
      <c r="IV23" s="187"/>
    </row>
    <row r="24" spans="1:256" ht="12.75" customHeight="1" hidden="1">
      <c r="A24" s="264"/>
      <c r="B24" s="192"/>
      <c r="C24" s="280">
        <f t="shared" si="42"/>
        <v>0</v>
      </c>
      <c r="D24" s="309">
        <f t="shared" si="43"/>
        <v>0</v>
      </c>
      <c r="E24" s="278">
        <f t="shared" si="44"/>
        <v>0</v>
      </c>
      <c r="F24" s="309">
        <f t="shared" si="45"/>
        <v>0</v>
      </c>
      <c r="G24" s="309">
        <f t="shared" si="46"/>
        <v>0</v>
      </c>
      <c r="H24" s="278">
        <f t="shared" si="47"/>
        <v>0</v>
      </c>
      <c r="I24" s="310">
        <f t="shared" si="48"/>
        <v>0</v>
      </c>
      <c r="J24" s="185" t="e">
        <f t="shared" si="49"/>
        <v>#DIV/0!</v>
      </c>
      <c r="K24" s="185" t="e">
        <f t="shared" si="52"/>
        <v>#DIV/0!</v>
      </c>
      <c r="L24" s="179">
        <f t="shared" si="53"/>
        <v>0</v>
      </c>
      <c r="M24" s="310">
        <f t="shared" si="50"/>
        <v>0</v>
      </c>
      <c r="N24" s="179">
        <f t="shared" si="51"/>
        <v>0</v>
      </c>
      <c r="O24" s="179">
        <f t="shared" si="36"/>
        <v>0</v>
      </c>
      <c r="P24" s="179">
        <f t="shared" si="37"/>
        <v>0</v>
      </c>
      <c r="Q24" s="179">
        <f t="shared" si="38"/>
        <v>0</v>
      </c>
      <c r="R24" s="153"/>
      <c r="S24" s="154"/>
      <c r="T24" s="281"/>
      <c r="U24" s="281"/>
      <c r="V24" s="120"/>
      <c r="W24" s="156"/>
      <c r="X24" s="273"/>
      <c r="Y24" s="277"/>
      <c r="Z24" s="277"/>
      <c r="AA24" s="277"/>
      <c r="AB24" s="105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192"/>
      <c r="BJ24" s="319"/>
      <c r="BK24" s="277"/>
      <c r="BL24" s="277"/>
      <c r="BM24" s="277"/>
      <c r="BN24" s="105"/>
      <c r="BO24" s="167"/>
      <c r="BP24" s="156"/>
      <c r="BQ24" s="273"/>
      <c r="BR24" s="277"/>
      <c r="BS24" s="277"/>
      <c r="BT24" s="277"/>
      <c r="BU24" s="105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192"/>
      <c r="DC24" s="277"/>
      <c r="DD24" s="277"/>
      <c r="DE24" s="277"/>
      <c r="DF24" s="277"/>
      <c r="DG24" s="277"/>
      <c r="DH24" s="192"/>
      <c r="DI24" s="155"/>
      <c r="DJ24" s="273"/>
      <c r="DK24" s="277"/>
      <c r="DL24" s="277"/>
      <c r="DM24" s="277"/>
      <c r="DN24" s="105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192"/>
      <c r="EV24" s="277"/>
      <c r="EW24" s="277"/>
      <c r="EX24" s="105"/>
      <c r="EY24" s="105"/>
      <c r="EZ24" s="105"/>
      <c r="FA24" s="120"/>
      <c r="FB24" s="160"/>
      <c r="FC24" s="169"/>
      <c r="FD24" s="170"/>
      <c r="FE24" s="166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278"/>
      <c r="GI24" s="105"/>
      <c r="GJ24" s="105"/>
      <c r="GK24" s="278"/>
      <c r="GL24" s="278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80"/>
      <c r="GX24" s="105"/>
      <c r="GY24" s="175"/>
      <c r="GZ24" s="186"/>
      <c r="HA24" s="181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5"/>
      <c r="IS24" s="120"/>
      <c r="IT24" s="187"/>
      <c r="IU24" s="187"/>
      <c r="IV24" s="187"/>
    </row>
    <row r="25" spans="1:256" ht="12.75" customHeight="1" hidden="1">
      <c r="A25" s="264"/>
      <c r="B25" s="192"/>
      <c r="C25" s="280">
        <f t="shared" si="42"/>
        <v>0</v>
      </c>
      <c r="D25" s="309">
        <f t="shared" si="43"/>
        <v>0</v>
      </c>
      <c r="E25" s="278">
        <f t="shared" si="44"/>
        <v>0</v>
      </c>
      <c r="F25" s="309">
        <f t="shared" si="45"/>
        <v>0</v>
      </c>
      <c r="G25" s="309">
        <f t="shared" si="46"/>
        <v>0</v>
      </c>
      <c r="H25" s="278">
        <f t="shared" si="47"/>
        <v>0</v>
      </c>
      <c r="I25" s="310">
        <f t="shared" si="48"/>
        <v>0</v>
      </c>
      <c r="J25" s="185" t="e">
        <f t="shared" si="49"/>
        <v>#DIV/0!</v>
      </c>
      <c r="K25" s="185">
        <f t="shared" si="52"/>
        <v>0</v>
      </c>
      <c r="L25" s="179">
        <f t="shared" si="53"/>
        <v>17.584541062801932</v>
      </c>
      <c r="M25" s="310">
        <f t="shared" si="50"/>
        <v>0</v>
      </c>
      <c r="N25" s="179">
        <f t="shared" si="51"/>
        <v>0</v>
      </c>
      <c r="O25" s="179">
        <f t="shared" si="36"/>
        <v>0</v>
      </c>
      <c r="P25" s="179">
        <f t="shared" si="37"/>
        <v>0</v>
      </c>
      <c r="Q25" s="179">
        <f t="shared" si="38"/>
        <v>0</v>
      </c>
      <c r="R25" s="153"/>
      <c r="S25" s="154"/>
      <c r="T25" s="281"/>
      <c r="U25" s="281"/>
      <c r="V25" s="120"/>
      <c r="W25" s="156"/>
      <c r="X25" s="273"/>
      <c r="Y25" s="277"/>
      <c r="Z25" s="277"/>
      <c r="AA25" s="277"/>
      <c r="AB25" s="105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192"/>
      <c r="BJ25" s="319"/>
      <c r="BK25" s="277"/>
      <c r="BL25" s="277"/>
      <c r="BM25" s="277"/>
      <c r="BN25" s="105"/>
      <c r="BO25" s="167"/>
      <c r="BP25" s="156"/>
      <c r="BQ25" s="273"/>
      <c r="BR25" s="277"/>
      <c r="BS25" s="277"/>
      <c r="BT25" s="277"/>
      <c r="BU25" s="105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192"/>
      <c r="DC25" s="277"/>
      <c r="DD25" s="277"/>
      <c r="DE25" s="277"/>
      <c r="DF25" s="277"/>
      <c r="DG25" s="277"/>
      <c r="DH25" s="192"/>
      <c r="DI25" s="155"/>
      <c r="DJ25" s="273"/>
      <c r="DK25" s="277"/>
      <c r="DL25" s="277"/>
      <c r="DM25" s="277"/>
      <c r="DN25" s="105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192"/>
      <c r="EV25" s="277"/>
      <c r="EW25" s="277"/>
      <c r="EX25" s="105"/>
      <c r="EY25" s="105"/>
      <c r="EZ25" s="105"/>
      <c r="FA25" s="120"/>
      <c r="FB25" s="160"/>
      <c r="FC25" s="169"/>
      <c r="FD25" s="170"/>
      <c r="FE25" s="166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278"/>
      <c r="GI25" s="105"/>
      <c r="GJ25" s="105"/>
      <c r="GK25" s="278"/>
      <c r="GL25" s="278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80"/>
      <c r="GX25" s="105"/>
      <c r="GY25" s="175"/>
      <c r="GZ25" s="186"/>
      <c r="HA25" s="181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5"/>
      <c r="IS25" s="120"/>
      <c r="IT25" s="187"/>
      <c r="IU25" s="187"/>
      <c r="IV25" s="187"/>
    </row>
    <row r="26" spans="1:256" s="125" customFormat="1" ht="12.75" customHeight="1" hidden="1">
      <c r="A26" s="264"/>
      <c r="B26" s="192"/>
      <c r="C26" s="280">
        <f t="shared" si="42"/>
        <v>0</v>
      </c>
      <c r="D26" s="309">
        <f t="shared" si="43"/>
        <v>0</v>
      </c>
      <c r="E26" s="278">
        <f t="shared" si="44"/>
        <v>0</v>
      </c>
      <c r="F26" s="309">
        <f t="shared" si="45"/>
        <v>0</v>
      </c>
      <c r="G26" s="309">
        <f t="shared" si="46"/>
        <v>0</v>
      </c>
      <c r="H26" s="278">
        <f t="shared" si="47"/>
        <v>0</v>
      </c>
      <c r="I26" s="310">
        <f t="shared" si="48"/>
        <v>0</v>
      </c>
      <c r="J26" s="185" t="e">
        <f t="shared" si="49"/>
        <v>#DIV/0!</v>
      </c>
      <c r="K26" s="185">
        <f t="shared" si="52"/>
        <v>0</v>
      </c>
      <c r="L26" s="179">
        <f t="shared" si="53"/>
        <v>69.3719806763285</v>
      </c>
      <c r="M26" s="310">
        <f t="shared" si="50"/>
        <v>0</v>
      </c>
      <c r="N26" s="179">
        <f t="shared" si="51"/>
        <v>0</v>
      </c>
      <c r="O26" s="179">
        <f t="shared" si="36"/>
        <v>0</v>
      </c>
      <c r="P26" s="179">
        <f t="shared" si="37"/>
        <v>0</v>
      </c>
      <c r="Q26" s="179">
        <f t="shared" si="38"/>
        <v>0</v>
      </c>
      <c r="R26" s="153">
        <f t="shared" si="31"/>
        <v>0</v>
      </c>
      <c r="S26" s="154">
        <f t="shared" si="32"/>
        <v>0</v>
      </c>
      <c r="T26" s="281">
        <f t="shared" si="33"/>
        <v>0</v>
      </c>
      <c r="U26" s="281">
        <f t="shared" si="34"/>
        <v>0</v>
      </c>
      <c r="V26" s="120">
        <f t="shared" si="24"/>
        <v>0</v>
      </c>
      <c r="W26" s="156"/>
      <c r="X26" s="273"/>
      <c r="Y26" s="277"/>
      <c r="Z26" s="277"/>
      <c r="AA26" s="277"/>
      <c r="AB26" s="105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192"/>
      <c r="BJ26" s="319"/>
      <c r="BK26" s="277"/>
      <c r="BL26" s="277"/>
      <c r="BM26" s="277"/>
      <c r="BN26" s="277"/>
      <c r="BO26" s="192"/>
      <c r="BP26" s="156"/>
      <c r="BQ26" s="273"/>
      <c r="BR26" s="277"/>
      <c r="BS26" s="277"/>
      <c r="BT26" s="277"/>
      <c r="BU26" s="105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192"/>
      <c r="DC26" s="277"/>
      <c r="DD26" s="277"/>
      <c r="DE26" s="277"/>
      <c r="DF26" s="277"/>
      <c r="DG26" s="277"/>
      <c r="DH26" s="192"/>
      <c r="DI26" s="155"/>
      <c r="DJ26" s="273"/>
      <c r="DK26" s="277"/>
      <c r="DL26" s="277"/>
      <c r="DM26" s="277"/>
      <c r="DN26" s="105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192"/>
      <c r="EV26" s="277"/>
      <c r="EW26" s="277"/>
      <c r="EX26" s="105"/>
      <c r="EY26" s="105"/>
      <c r="EZ26" s="105"/>
      <c r="FA26" s="120"/>
      <c r="FB26" s="160">
        <f t="shared" si="39"/>
        <v>0</v>
      </c>
      <c r="FC26" s="169">
        <f t="shared" si="40"/>
        <v>0</v>
      </c>
      <c r="FD26" s="170">
        <f t="shared" si="41"/>
        <v>0</v>
      </c>
      <c r="FE26" s="166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278"/>
      <c r="GI26" s="105"/>
      <c r="GJ26" s="105"/>
      <c r="GK26" s="278"/>
      <c r="GL26" s="278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80"/>
      <c r="GX26" s="105"/>
      <c r="GY26" s="175"/>
      <c r="GZ26" s="186"/>
      <c r="HA26" s="181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5"/>
      <c r="IS26" s="120"/>
      <c r="IT26" s="187"/>
      <c r="IU26" s="187"/>
      <c r="IV26" s="187"/>
    </row>
    <row r="27" spans="1:256" s="188" customFormat="1" ht="12.75" customHeight="1" hidden="1">
      <c r="A27" s="119"/>
      <c r="B27" s="167"/>
      <c r="C27" s="280">
        <f t="shared" si="42"/>
        <v>0</v>
      </c>
      <c r="D27" s="309">
        <f t="shared" si="43"/>
        <v>0</v>
      </c>
      <c r="E27" s="278">
        <f t="shared" si="44"/>
        <v>0</v>
      </c>
      <c r="F27" s="309">
        <f t="shared" si="45"/>
        <v>0</v>
      </c>
      <c r="G27" s="309">
        <f t="shared" si="46"/>
        <v>0</v>
      </c>
      <c r="H27" s="278">
        <f t="shared" si="47"/>
        <v>0</v>
      </c>
      <c r="I27" s="310">
        <f t="shared" si="48"/>
        <v>0</v>
      </c>
      <c r="J27" s="185" t="e">
        <f t="shared" si="49"/>
        <v>#DIV/0!</v>
      </c>
      <c r="K27" s="185">
        <f t="shared" si="52"/>
        <v>0</v>
      </c>
      <c r="L27" s="179">
        <f t="shared" si="53"/>
        <v>82.512077294686</v>
      </c>
      <c r="M27" s="310">
        <f t="shared" si="50"/>
        <v>0</v>
      </c>
      <c r="N27" s="179">
        <f t="shared" si="51"/>
        <v>0</v>
      </c>
      <c r="O27" s="179">
        <f>COUNTIF(X27:BM27,"DT")</f>
        <v>0</v>
      </c>
      <c r="P27" s="179">
        <f>COUNTIF(X27:BM27,"L")</f>
        <v>0</v>
      </c>
      <c r="Q27" s="179">
        <f>COUNTIF(X27:BM27,"S")</f>
        <v>0</v>
      </c>
      <c r="R27" s="153">
        <f t="shared" si="31"/>
        <v>0</v>
      </c>
      <c r="S27" s="154">
        <f t="shared" si="32"/>
        <v>0</v>
      </c>
      <c r="T27" s="281">
        <f t="shared" si="33"/>
        <v>0</v>
      </c>
      <c r="U27" s="281">
        <f t="shared" si="34"/>
        <v>0</v>
      </c>
      <c r="V27" s="120">
        <f t="shared" si="24"/>
        <v>0</v>
      </c>
      <c r="W27" s="156"/>
      <c r="X27" s="166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67"/>
      <c r="BJ27" s="180"/>
      <c r="BK27" s="105"/>
      <c r="BL27" s="105"/>
      <c r="BM27" s="105"/>
      <c r="BN27" s="105"/>
      <c r="BO27" s="167"/>
      <c r="BP27" s="156"/>
      <c r="BQ27" s="166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67"/>
      <c r="DC27" s="105"/>
      <c r="DD27" s="105"/>
      <c r="DE27" s="277"/>
      <c r="DF27" s="277"/>
      <c r="DG27" s="277"/>
      <c r="DH27" s="192"/>
      <c r="DI27" s="155"/>
      <c r="DJ27" s="166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67"/>
      <c r="EV27" s="105"/>
      <c r="EW27" s="105"/>
      <c r="EX27" s="105"/>
      <c r="EY27" s="105"/>
      <c r="EZ27" s="105"/>
      <c r="FA27" s="120"/>
      <c r="FB27" s="160">
        <f t="shared" si="39"/>
        <v>0</v>
      </c>
      <c r="FC27" s="169">
        <f t="shared" si="40"/>
        <v>0</v>
      </c>
      <c r="FD27" s="170">
        <f t="shared" si="41"/>
        <v>0</v>
      </c>
      <c r="FE27" s="166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278"/>
      <c r="GI27" s="105"/>
      <c r="GJ27" s="105"/>
      <c r="GK27" s="278"/>
      <c r="GL27" s="278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0"/>
      <c r="GX27" s="105"/>
      <c r="GY27" s="175"/>
      <c r="GZ27" s="186"/>
      <c r="HA27" s="181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5"/>
      <c r="IS27" s="120"/>
      <c r="IT27" s="187"/>
      <c r="IU27" s="187"/>
      <c r="IV27" s="187"/>
    </row>
    <row r="28" spans="1:256" s="188" customFormat="1" ht="12.75" customHeight="1" hidden="1">
      <c r="A28" s="119"/>
      <c r="B28" s="167"/>
      <c r="C28" s="280">
        <f t="shared" si="42"/>
        <v>0</v>
      </c>
      <c r="D28" s="309">
        <f t="shared" si="43"/>
        <v>0</v>
      </c>
      <c r="E28" s="278">
        <f t="shared" si="44"/>
        <v>0</v>
      </c>
      <c r="F28" s="309">
        <f t="shared" si="45"/>
        <v>0</v>
      </c>
      <c r="G28" s="309">
        <f t="shared" si="46"/>
        <v>0</v>
      </c>
      <c r="H28" s="278">
        <f t="shared" si="47"/>
        <v>0</v>
      </c>
      <c r="I28" s="310">
        <f t="shared" si="48"/>
        <v>0</v>
      </c>
      <c r="J28" s="185" t="e">
        <f t="shared" si="49"/>
        <v>#DIV/0!</v>
      </c>
      <c r="K28" s="185">
        <f t="shared" si="52"/>
        <v>0</v>
      </c>
      <c r="L28" s="179">
        <f t="shared" si="53"/>
        <v>91.01449275362319</v>
      </c>
      <c r="M28" s="310">
        <f t="shared" si="50"/>
        <v>0</v>
      </c>
      <c r="N28" s="179">
        <f t="shared" si="51"/>
        <v>0</v>
      </c>
      <c r="O28" s="179">
        <f>COUNTIF(X28:BM28,"DT")</f>
        <v>0</v>
      </c>
      <c r="P28" s="179">
        <f>COUNTIF(X28:BM28,"L")</f>
        <v>0</v>
      </c>
      <c r="Q28" s="179">
        <f>COUNTIF(X28:BM28,"S")</f>
        <v>0</v>
      </c>
      <c r="R28" s="153">
        <f t="shared" si="31"/>
        <v>0</v>
      </c>
      <c r="S28" s="154">
        <f t="shared" si="32"/>
        <v>0</v>
      </c>
      <c r="T28" s="281">
        <f t="shared" si="33"/>
        <v>0</v>
      </c>
      <c r="U28" s="281">
        <f t="shared" si="34"/>
        <v>0</v>
      </c>
      <c r="V28" s="120">
        <f t="shared" si="24"/>
        <v>0</v>
      </c>
      <c r="W28" s="156"/>
      <c r="X28" s="166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67"/>
      <c r="BJ28" s="180"/>
      <c r="BK28" s="105"/>
      <c r="BL28" s="105"/>
      <c r="BM28" s="105"/>
      <c r="BN28" s="105"/>
      <c r="BO28" s="167"/>
      <c r="BP28" s="156"/>
      <c r="BQ28" s="166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67"/>
      <c r="DC28" s="105"/>
      <c r="DD28" s="105"/>
      <c r="DE28" s="277"/>
      <c r="DF28" s="277"/>
      <c r="DG28" s="277"/>
      <c r="DH28" s="192"/>
      <c r="DI28" s="155"/>
      <c r="DJ28" s="166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67"/>
      <c r="EV28" s="105"/>
      <c r="EW28" s="105"/>
      <c r="EX28" s="105"/>
      <c r="EY28" s="105"/>
      <c r="EZ28" s="105"/>
      <c r="FA28" s="120"/>
      <c r="FB28" s="160">
        <f>COUNTIF(FE28:GT28,1)</f>
        <v>0</v>
      </c>
      <c r="FC28" s="169">
        <f>COUNTIF(FE28:GT28,2)</f>
        <v>0</v>
      </c>
      <c r="FD28" s="170">
        <f>COUNTIF(FE28:GT28,"R")</f>
        <v>0</v>
      </c>
      <c r="FE28" s="166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278"/>
      <c r="GI28" s="105"/>
      <c r="GJ28" s="105"/>
      <c r="GK28" s="278"/>
      <c r="GL28" s="278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0"/>
      <c r="GX28" s="105"/>
      <c r="GY28" s="175"/>
      <c r="GZ28" s="186"/>
      <c r="HA28" s="181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5"/>
      <c r="IS28" s="120"/>
      <c r="IT28" s="187"/>
      <c r="IU28" s="187"/>
      <c r="IV28" s="187"/>
    </row>
    <row r="29" spans="1:256" s="188" customFormat="1" ht="12.75" customHeight="1" hidden="1">
      <c r="A29" s="119"/>
      <c r="B29" s="167"/>
      <c r="C29" s="280">
        <f t="shared" si="42"/>
        <v>0</v>
      </c>
      <c r="D29" s="309">
        <f t="shared" si="43"/>
        <v>0</v>
      </c>
      <c r="E29" s="278">
        <f t="shared" si="44"/>
        <v>0</v>
      </c>
      <c r="F29" s="309">
        <f t="shared" si="45"/>
        <v>0</v>
      </c>
      <c r="G29" s="309">
        <f t="shared" si="46"/>
        <v>0</v>
      </c>
      <c r="H29" s="278">
        <f t="shared" si="47"/>
        <v>0</v>
      </c>
      <c r="I29" s="310">
        <f t="shared" si="48"/>
        <v>0</v>
      </c>
      <c r="J29" s="185" t="e">
        <f t="shared" si="49"/>
        <v>#DIV/0!</v>
      </c>
      <c r="K29" s="185">
        <f t="shared" si="52"/>
        <v>0</v>
      </c>
      <c r="L29" s="179">
        <f t="shared" si="53"/>
        <v>86.90821256038647</v>
      </c>
      <c r="M29" s="310">
        <f t="shared" si="50"/>
        <v>0</v>
      </c>
      <c r="N29" s="179">
        <f t="shared" si="51"/>
        <v>0</v>
      </c>
      <c r="O29" s="179">
        <f>COUNTIF(X29:BM29,"DT")</f>
        <v>0</v>
      </c>
      <c r="P29" s="179">
        <f>COUNTIF(X29:BM29,"L")</f>
        <v>0</v>
      </c>
      <c r="Q29" s="179">
        <f>COUNTIF(X29:BM29,"S")</f>
        <v>0</v>
      </c>
      <c r="R29" s="153">
        <f t="shared" si="31"/>
        <v>0</v>
      </c>
      <c r="S29" s="154">
        <f t="shared" si="32"/>
        <v>0</v>
      </c>
      <c r="T29" s="281">
        <f t="shared" si="33"/>
        <v>0</v>
      </c>
      <c r="U29" s="281">
        <f t="shared" si="34"/>
        <v>0</v>
      </c>
      <c r="V29" s="120">
        <f t="shared" si="24"/>
        <v>0</v>
      </c>
      <c r="W29" s="156"/>
      <c r="X29" s="166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67"/>
      <c r="BJ29" s="180"/>
      <c r="BK29" s="105"/>
      <c r="BL29" s="105"/>
      <c r="BM29" s="105"/>
      <c r="BN29" s="105"/>
      <c r="BO29" s="167"/>
      <c r="BP29" s="156"/>
      <c r="BQ29" s="166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67"/>
      <c r="DC29" s="105"/>
      <c r="DD29" s="105"/>
      <c r="DE29" s="277"/>
      <c r="DF29" s="277"/>
      <c r="DG29" s="277"/>
      <c r="DH29" s="192"/>
      <c r="DI29" s="155"/>
      <c r="DJ29" s="166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67"/>
      <c r="EV29" s="105"/>
      <c r="EW29" s="105"/>
      <c r="EX29" s="105"/>
      <c r="EY29" s="105"/>
      <c r="EZ29" s="105"/>
      <c r="FA29" s="120"/>
      <c r="FB29" s="160">
        <f>COUNTIF(FE29:GT29,1)</f>
        <v>0</v>
      </c>
      <c r="FC29" s="169">
        <f>COUNTIF(FE29:GT29,2)</f>
        <v>0</v>
      </c>
      <c r="FD29" s="170">
        <f>COUNTIF(FE29:GT29,"R")</f>
        <v>0</v>
      </c>
      <c r="FE29" s="166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278"/>
      <c r="GI29" s="105"/>
      <c r="GJ29" s="105"/>
      <c r="GK29" s="278"/>
      <c r="GL29" s="278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0"/>
      <c r="GX29" s="105"/>
      <c r="GY29" s="175"/>
      <c r="GZ29" s="186"/>
      <c r="HA29" s="181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5"/>
      <c r="IS29" s="120"/>
      <c r="IT29" s="187"/>
      <c r="IU29" s="187"/>
      <c r="IV29" s="187"/>
    </row>
    <row r="30" spans="1:256" s="188" customFormat="1" ht="12.75" customHeight="1" hidden="1">
      <c r="A30" s="119"/>
      <c r="B30" s="167"/>
      <c r="C30" s="280">
        <f t="shared" si="42"/>
        <v>0</v>
      </c>
      <c r="D30" s="309">
        <f t="shared" si="43"/>
        <v>0</v>
      </c>
      <c r="E30" s="278">
        <f t="shared" si="44"/>
        <v>0</v>
      </c>
      <c r="F30" s="309">
        <f t="shared" si="45"/>
        <v>0</v>
      </c>
      <c r="G30" s="309">
        <f t="shared" si="46"/>
        <v>0</v>
      </c>
      <c r="H30" s="278">
        <f t="shared" si="47"/>
        <v>0</v>
      </c>
      <c r="I30" s="310">
        <f t="shared" si="48"/>
        <v>0</v>
      </c>
      <c r="J30" s="185" t="e">
        <f t="shared" si="49"/>
        <v>#DIV/0!</v>
      </c>
      <c r="K30" s="185">
        <f t="shared" si="52"/>
        <v>0</v>
      </c>
      <c r="L30" s="179">
        <f t="shared" si="53"/>
        <v>43.57487922705314</v>
      </c>
      <c r="M30" s="310">
        <f t="shared" si="50"/>
        <v>0</v>
      </c>
      <c r="N30" s="179">
        <f t="shared" si="51"/>
        <v>0</v>
      </c>
      <c r="O30" s="179">
        <f>COUNTIF(X30:BM30,"DT")</f>
        <v>0</v>
      </c>
      <c r="P30" s="179">
        <f>COUNTIF(X30:BM30,"L")</f>
        <v>0</v>
      </c>
      <c r="Q30" s="179">
        <f>COUNTIF(X30:BM30,"S")</f>
        <v>0</v>
      </c>
      <c r="R30" s="153">
        <f t="shared" si="31"/>
        <v>0</v>
      </c>
      <c r="S30" s="154">
        <f t="shared" si="32"/>
        <v>0</v>
      </c>
      <c r="T30" s="281">
        <f t="shared" si="33"/>
        <v>0</v>
      </c>
      <c r="U30" s="281">
        <f t="shared" si="34"/>
        <v>0</v>
      </c>
      <c r="V30" s="120">
        <f t="shared" si="24"/>
        <v>0</v>
      </c>
      <c r="W30" s="156"/>
      <c r="X30" s="166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67"/>
      <c r="BJ30" s="180"/>
      <c r="BK30" s="105"/>
      <c r="BL30" s="105"/>
      <c r="BM30" s="105"/>
      <c r="BN30" s="105"/>
      <c r="BO30" s="167"/>
      <c r="BP30" s="156"/>
      <c r="BQ30" s="166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67"/>
      <c r="DC30" s="105"/>
      <c r="DD30" s="105"/>
      <c r="DE30" s="277"/>
      <c r="DF30" s="277"/>
      <c r="DG30" s="277"/>
      <c r="DH30" s="192"/>
      <c r="DI30" s="155"/>
      <c r="DJ30" s="166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67"/>
      <c r="EV30" s="105"/>
      <c r="EW30" s="105"/>
      <c r="EX30" s="105"/>
      <c r="EY30" s="105"/>
      <c r="EZ30" s="105"/>
      <c r="FA30" s="120"/>
      <c r="FB30" s="160">
        <f aca="true" t="shared" si="54" ref="FB30:FB43">COUNTIF(FE30:GT30,1)</f>
        <v>0</v>
      </c>
      <c r="FC30" s="169">
        <f aca="true" t="shared" si="55" ref="FC30:FC43">COUNTIF(FE30:GT30,2)</f>
        <v>0</v>
      </c>
      <c r="FD30" s="170">
        <f aca="true" t="shared" si="56" ref="FD30:FD43">COUNTIF(FE30:GT30,"R")</f>
        <v>0</v>
      </c>
      <c r="FE30" s="166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278"/>
      <c r="GI30" s="105"/>
      <c r="GJ30" s="105"/>
      <c r="GK30" s="278"/>
      <c r="GL30" s="278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0"/>
      <c r="GX30" s="105"/>
      <c r="GY30" s="175"/>
      <c r="GZ30" s="186"/>
      <c r="HA30" s="181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5"/>
      <c r="IS30" s="120"/>
      <c r="IT30" s="187"/>
      <c r="IU30" s="187"/>
      <c r="IV30" s="187"/>
    </row>
    <row r="31" spans="1:256" s="188" customFormat="1" ht="12.75" customHeight="1" hidden="1">
      <c r="A31" s="119"/>
      <c r="B31" s="167"/>
      <c r="C31" s="280">
        <f t="shared" si="42"/>
        <v>0</v>
      </c>
      <c r="D31" s="309">
        <f t="shared" si="43"/>
        <v>0</v>
      </c>
      <c r="E31" s="278">
        <f t="shared" si="44"/>
        <v>0</v>
      </c>
      <c r="F31" s="309">
        <f t="shared" si="45"/>
        <v>0</v>
      </c>
      <c r="G31" s="309">
        <f t="shared" si="46"/>
        <v>0</v>
      </c>
      <c r="H31" s="278">
        <f t="shared" si="47"/>
        <v>0</v>
      </c>
      <c r="I31" s="310">
        <f t="shared" si="48"/>
        <v>0</v>
      </c>
      <c r="J31" s="185" t="e">
        <f t="shared" si="49"/>
        <v>#DIV/0!</v>
      </c>
      <c r="K31" s="185">
        <f t="shared" si="52"/>
        <v>0</v>
      </c>
      <c r="L31" s="179">
        <f t="shared" si="53"/>
        <v>75.94202898550725</v>
      </c>
      <c r="M31" s="310">
        <f t="shared" si="50"/>
        <v>0</v>
      </c>
      <c r="N31" s="179">
        <f t="shared" si="51"/>
        <v>0</v>
      </c>
      <c r="O31" s="179">
        <f>COUNTIF(X31:BM31,"DT")</f>
        <v>0</v>
      </c>
      <c r="P31" s="179">
        <f>COUNTIF(X31:BM31,"L")</f>
        <v>0</v>
      </c>
      <c r="Q31" s="179">
        <f>COUNTIF(X31:BM31,"S")</f>
        <v>0</v>
      </c>
      <c r="R31" s="153">
        <f t="shared" si="31"/>
        <v>0</v>
      </c>
      <c r="S31" s="154">
        <f t="shared" si="32"/>
        <v>0</v>
      </c>
      <c r="T31" s="281">
        <f t="shared" si="33"/>
        <v>0</v>
      </c>
      <c r="U31" s="281">
        <f t="shared" si="34"/>
        <v>0</v>
      </c>
      <c r="V31" s="120">
        <f t="shared" si="24"/>
        <v>0</v>
      </c>
      <c r="W31" s="156"/>
      <c r="X31" s="273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67"/>
      <c r="BJ31" s="180"/>
      <c r="BK31" s="105"/>
      <c r="BL31" s="105"/>
      <c r="BM31" s="105"/>
      <c r="BN31" s="105"/>
      <c r="BO31" s="167"/>
      <c r="BP31" s="156"/>
      <c r="BQ31" s="273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67"/>
      <c r="DC31" s="105"/>
      <c r="DD31" s="105"/>
      <c r="DE31" s="277"/>
      <c r="DF31" s="277"/>
      <c r="DG31" s="277"/>
      <c r="DH31" s="192"/>
      <c r="DI31" s="155"/>
      <c r="DJ31" s="273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67"/>
      <c r="EV31" s="105"/>
      <c r="EW31" s="105"/>
      <c r="EX31" s="105"/>
      <c r="EY31" s="105"/>
      <c r="EZ31" s="105"/>
      <c r="FA31" s="120"/>
      <c r="FB31" s="160">
        <f t="shared" si="54"/>
        <v>0</v>
      </c>
      <c r="FC31" s="169">
        <f t="shared" si="55"/>
        <v>0</v>
      </c>
      <c r="FD31" s="170">
        <f t="shared" si="56"/>
        <v>0</v>
      </c>
      <c r="FE31" s="166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278"/>
      <c r="GI31" s="105"/>
      <c r="GJ31" s="105"/>
      <c r="GK31" s="278"/>
      <c r="GL31" s="278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0"/>
      <c r="GX31" s="105"/>
      <c r="GY31" s="175"/>
      <c r="GZ31" s="186"/>
      <c r="HA31" s="181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5"/>
      <c r="IS31" s="120"/>
      <c r="IT31" s="187"/>
      <c r="IU31" s="187"/>
      <c r="IV31" s="187"/>
    </row>
    <row r="32" spans="1:256" s="125" customFormat="1" ht="12.75">
      <c r="A32" s="274" t="s">
        <v>99</v>
      </c>
      <c r="B32" s="178" t="s">
        <v>106</v>
      </c>
      <c r="C32" s="280">
        <f t="shared" si="16"/>
        <v>17</v>
      </c>
      <c r="D32" s="309">
        <f>COUNTIF(X32:BO32,"T")</f>
        <v>11</v>
      </c>
      <c r="E32" s="278">
        <f t="shared" si="18"/>
        <v>7</v>
      </c>
      <c r="F32" s="309">
        <f t="shared" si="19"/>
        <v>4</v>
      </c>
      <c r="G32" s="309">
        <f t="shared" si="20"/>
        <v>6</v>
      </c>
      <c r="H32" s="278">
        <f t="shared" si="21"/>
        <v>0</v>
      </c>
      <c r="I32" s="310">
        <f t="shared" si="22"/>
        <v>992</v>
      </c>
      <c r="J32" s="152">
        <f t="shared" si="23"/>
        <v>58.35294117647059</v>
      </c>
      <c r="K32" s="152">
        <f>ABS(I32*100/I1)</f>
        <v>47.92270531400966</v>
      </c>
      <c r="L32" s="151">
        <f>K1</f>
        <v>23</v>
      </c>
      <c r="M32" s="310">
        <f t="shared" si="28"/>
        <v>17</v>
      </c>
      <c r="N32" s="151">
        <f t="shared" si="29"/>
        <v>0</v>
      </c>
      <c r="O32" s="151">
        <f aca="true" t="shared" si="57" ref="O32:O39">COUNTIF(X32:BO32,"DT")</f>
        <v>0</v>
      </c>
      <c r="P32" s="151">
        <f>COUNTIF(X32:BO32,"L")</f>
        <v>0</v>
      </c>
      <c r="Q32" s="151">
        <f>COUNTIF(X32:BO32,"S")</f>
        <v>0</v>
      </c>
      <c r="R32" s="153">
        <f t="shared" si="31"/>
        <v>0</v>
      </c>
      <c r="S32" s="154">
        <f t="shared" si="32"/>
        <v>0</v>
      </c>
      <c r="T32" s="281">
        <f t="shared" si="33"/>
        <v>0</v>
      </c>
      <c r="U32" s="281">
        <f t="shared" si="34"/>
        <v>0</v>
      </c>
      <c r="V32" s="124">
        <f t="shared" si="24"/>
        <v>0</v>
      </c>
      <c r="W32" s="156"/>
      <c r="X32" s="272" t="s">
        <v>123</v>
      </c>
      <c r="Y32" s="276" t="s">
        <v>123</v>
      </c>
      <c r="Z32" s="276" t="s">
        <v>123</v>
      </c>
      <c r="AA32" s="276" t="s">
        <v>125</v>
      </c>
      <c r="AB32" s="276"/>
      <c r="AC32" s="276"/>
      <c r="AD32" s="276"/>
      <c r="AE32" s="276" t="s">
        <v>125</v>
      </c>
      <c r="AF32" s="276" t="s">
        <v>123</v>
      </c>
      <c r="AG32" s="276" t="s">
        <v>123</v>
      </c>
      <c r="AH32" s="276" t="s">
        <v>123</v>
      </c>
      <c r="AI32" s="276" t="s">
        <v>123</v>
      </c>
      <c r="AJ32" s="276" t="s">
        <v>123</v>
      </c>
      <c r="AK32" s="276"/>
      <c r="AL32" s="276" t="s">
        <v>123</v>
      </c>
      <c r="AM32" s="276" t="s">
        <v>125</v>
      </c>
      <c r="AN32" s="276" t="s">
        <v>123</v>
      </c>
      <c r="AO32" s="276"/>
      <c r="AP32" s="276"/>
      <c r="AQ32" s="276" t="s">
        <v>125</v>
      </c>
      <c r="AR32" s="276"/>
      <c r="AS32" s="276"/>
      <c r="AT32" s="276"/>
      <c r="AU32" s="276"/>
      <c r="AV32" s="276"/>
      <c r="AW32" s="276"/>
      <c r="AX32" s="276"/>
      <c r="AY32" s="276" t="s">
        <v>125</v>
      </c>
      <c r="AZ32" s="276"/>
      <c r="BA32" s="276" t="s">
        <v>123</v>
      </c>
      <c r="BB32" s="276"/>
      <c r="BC32" s="276"/>
      <c r="BD32" s="123"/>
      <c r="BE32" s="123"/>
      <c r="BF32" s="276"/>
      <c r="BG32" s="276"/>
      <c r="BH32" s="276" t="s">
        <v>125</v>
      </c>
      <c r="BI32" s="178"/>
      <c r="BJ32" s="318"/>
      <c r="BK32" s="276"/>
      <c r="BL32" s="123"/>
      <c r="BM32" s="276"/>
      <c r="BN32" s="123"/>
      <c r="BO32" s="165"/>
      <c r="BP32" s="156"/>
      <c r="BQ32" s="272">
        <v>90</v>
      </c>
      <c r="BR32" s="276">
        <v>90</v>
      </c>
      <c r="BS32" s="303">
        <v>89</v>
      </c>
      <c r="BT32" s="303">
        <v>1</v>
      </c>
      <c r="BU32" s="276"/>
      <c r="BV32" s="276"/>
      <c r="BW32" s="276"/>
      <c r="BX32" s="303">
        <v>1</v>
      </c>
      <c r="BY32" s="276">
        <v>90</v>
      </c>
      <c r="BZ32" s="276">
        <v>90</v>
      </c>
      <c r="CA32" s="276">
        <v>90</v>
      </c>
      <c r="CB32" s="276">
        <v>90</v>
      </c>
      <c r="CC32" s="303">
        <v>89</v>
      </c>
      <c r="CD32" s="276"/>
      <c r="CE32" s="276">
        <v>90</v>
      </c>
      <c r="CF32" s="303">
        <v>1</v>
      </c>
      <c r="CG32" s="303">
        <v>89</v>
      </c>
      <c r="CH32" s="276"/>
      <c r="CI32" s="276"/>
      <c r="CJ32" s="303">
        <v>1</v>
      </c>
      <c r="CK32" s="276"/>
      <c r="CL32" s="276"/>
      <c r="CM32" s="276"/>
      <c r="CN32" s="276"/>
      <c r="CO32" s="276"/>
      <c r="CP32" s="276"/>
      <c r="CQ32" s="276"/>
      <c r="CR32" s="303">
        <v>1</v>
      </c>
      <c r="CS32" s="276"/>
      <c r="CT32" s="303">
        <v>89</v>
      </c>
      <c r="CU32" s="276"/>
      <c r="CV32" s="276"/>
      <c r="CW32" s="123"/>
      <c r="CX32" s="123"/>
      <c r="CY32" s="276"/>
      <c r="CZ32" s="276"/>
      <c r="DA32" s="303">
        <v>1</v>
      </c>
      <c r="DB32" s="178"/>
      <c r="DC32" s="276"/>
      <c r="DD32" s="276"/>
      <c r="DE32" s="276"/>
      <c r="DF32" s="276"/>
      <c r="DG32" s="276"/>
      <c r="DH32" s="178"/>
      <c r="DI32" s="155"/>
      <c r="DJ32" s="272"/>
      <c r="DK32" s="276"/>
      <c r="DL32" s="276" t="s">
        <v>134</v>
      </c>
      <c r="DM32" s="276" t="s">
        <v>133</v>
      </c>
      <c r="DN32" s="276"/>
      <c r="DO32" s="276"/>
      <c r="DP32" s="276"/>
      <c r="DQ32" s="276" t="s">
        <v>133</v>
      </c>
      <c r="DR32" s="276"/>
      <c r="DS32" s="276"/>
      <c r="DT32" s="276"/>
      <c r="DU32" s="276"/>
      <c r="DV32" s="276" t="s">
        <v>134</v>
      </c>
      <c r="DW32" s="276"/>
      <c r="DX32" s="276"/>
      <c r="DY32" s="276" t="s">
        <v>133</v>
      </c>
      <c r="DZ32" s="276" t="s">
        <v>134</v>
      </c>
      <c r="EA32" s="276"/>
      <c r="EB32" s="276"/>
      <c r="EC32" s="276" t="s">
        <v>133</v>
      </c>
      <c r="ED32" s="276"/>
      <c r="EE32" s="276"/>
      <c r="EF32" s="276"/>
      <c r="EG32" s="276"/>
      <c r="EH32" s="276"/>
      <c r="EI32" s="276"/>
      <c r="EJ32" s="276"/>
      <c r="EK32" s="276" t="s">
        <v>133</v>
      </c>
      <c r="EL32" s="276"/>
      <c r="EM32" s="276" t="s">
        <v>134</v>
      </c>
      <c r="EN32" s="276"/>
      <c r="EO32" s="276"/>
      <c r="EP32" s="123"/>
      <c r="EQ32" s="123"/>
      <c r="ER32" s="276"/>
      <c r="ES32" s="276"/>
      <c r="ET32" s="276" t="s">
        <v>133</v>
      </c>
      <c r="EU32" s="178"/>
      <c r="EV32" s="276"/>
      <c r="EW32" s="276"/>
      <c r="EX32" s="123"/>
      <c r="EY32" s="276"/>
      <c r="EZ32" s="123"/>
      <c r="FA32" s="124"/>
      <c r="FB32" s="160">
        <f t="shared" si="54"/>
        <v>0</v>
      </c>
      <c r="FC32" s="169">
        <f t="shared" si="55"/>
        <v>0</v>
      </c>
      <c r="FD32" s="170">
        <f t="shared" si="56"/>
        <v>0</v>
      </c>
      <c r="FE32" s="168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1"/>
      <c r="GX32" s="123"/>
      <c r="GY32" s="123"/>
      <c r="GZ32" s="124"/>
      <c r="HA32" s="174">
        <f t="shared" si="30"/>
        <v>0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3"/>
      <c r="IU32" s="163"/>
      <c r="IV32" s="163"/>
    </row>
    <row r="33" spans="1:256" s="188" customFormat="1" ht="12.75" customHeight="1">
      <c r="A33" s="274" t="s">
        <v>71</v>
      </c>
      <c r="B33" s="178" t="s">
        <v>107</v>
      </c>
      <c r="C33" s="280">
        <f t="shared" si="16"/>
        <v>3</v>
      </c>
      <c r="D33" s="309">
        <f>COUNTIF(X33:BO33,"T")</f>
        <v>1</v>
      </c>
      <c r="E33" s="278">
        <f t="shared" si="18"/>
        <v>1</v>
      </c>
      <c r="F33" s="309">
        <f t="shared" si="19"/>
        <v>0</v>
      </c>
      <c r="G33" s="309">
        <f t="shared" si="20"/>
        <v>2</v>
      </c>
      <c r="H33" s="278">
        <f t="shared" si="21"/>
        <v>0</v>
      </c>
      <c r="I33" s="310">
        <f t="shared" si="22"/>
        <v>92</v>
      </c>
      <c r="J33" s="152">
        <f t="shared" si="23"/>
        <v>30.666666666666668</v>
      </c>
      <c r="K33" s="152">
        <f>ABS(I33*100/I1)</f>
        <v>4.444444444444445</v>
      </c>
      <c r="L33" s="151">
        <f>K1</f>
        <v>23</v>
      </c>
      <c r="M33" s="310">
        <f t="shared" si="28"/>
        <v>3</v>
      </c>
      <c r="N33" s="151">
        <f t="shared" si="29"/>
        <v>0</v>
      </c>
      <c r="O33" s="151">
        <f t="shared" si="57"/>
        <v>0</v>
      </c>
      <c r="P33" s="151">
        <f aca="true" t="shared" si="58" ref="P33:P48">COUNTIF(X33:BO33,"L")</f>
        <v>0</v>
      </c>
      <c r="Q33" s="151">
        <f aca="true" t="shared" si="59" ref="Q33:Q48">COUNTIF(X33:BO33,"S")</f>
        <v>0</v>
      </c>
      <c r="R33" s="153">
        <f t="shared" si="31"/>
        <v>0</v>
      </c>
      <c r="S33" s="154">
        <f t="shared" si="32"/>
        <v>0</v>
      </c>
      <c r="T33" s="281">
        <f t="shared" si="33"/>
        <v>0</v>
      </c>
      <c r="U33" s="281">
        <f t="shared" si="34"/>
        <v>0</v>
      </c>
      <c r="V33" s="124">
        <f t="shared" si="24"/>
        <v>1</v>
      </c>
      <c r="W33" s="156"/>
      <c r="X33" s="272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123"/>
      <c r="AS33" s="123"/>
      <c r="AT33" s="123"/>
      <c r="AU33" s="276" t="s">
        <v>125</v>
      </c>
      <c r="AV33" s="123"/>
      <c r="AW33" s="123"/>
      <c r="AX33" s="123"/>
      <c r="AY33" s="276" t="s">
        <v>123</v>
      </c>
      <c r="AZ33" s="123"/>
      <c r="BA33" s="123"/>
      <c r="BB33" s="123"/>
      <c r="BC33" s="123"/>
      <c r="BD33" s="123"/>
      <c r="BE33" s="123"/>
      <c r="BF33" s="276" t="s">
        <v>125</v>
      </c>
      <c r="BG33" s="123"/>
      <c r="BH33" s="276"/>
      <c r="BI33" s="178"/>
      <c r="BJ33" s="318"/>
      <c r="BK33" s="123"/>
      <c r="BL33" s="123"/>
      <c r="BM33" s="276"/>
      <c r="BN33" s="123"/>
      <c r="BO33" s="165"/>
      <c r="BP33" s="156"/>
      <c r="BQ33" s="272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123"/>
      <c r="CL33" s="123"/>
      <c r="CM33" s="123"/>
      <c r="CN33" s="303">
        <v>1</v>
      </c>
      <c r="CO33" s="123"/>
      <c r="CP33" s="123"/>
      <c r="CQ33" s="123"/>
      <c r="CR33" s="276">
        <v>90</v>
      </c>
      <c r="CS33" s="123"/>
      <c r="CT33" s="123"/>
      <c r="CU33" s="123"/>
      <c r="CV33" s="123"/>
      <c r="CW33" s="123"/>
      <c r="CX33" s="123"/>
      <c r="CY33" s="303">
        <v>1</v>
      </c>
      <c r="CZ33" s="123"/>
      <c r="DA33" s="276"/>
      <c r="DB33" s="178"/>
      <c r="DC33" s="276"/>
      <c r="DD33" s="123"/>
      <c r="DE33" s="276"/>
      <c r="DF33" s="276"/>
      <c r="DG33" s="276"/>
      <c r="DH33" s="178"/>
      <c r="DI33" s="155"/>
      <c r="DJ33" s="272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123"/>
      <c r="EE33" s="123"/>
      <c r="EF33" s="123"/>
      <c r="EG33" s="276" t="s">
        <v>133</v>
      </c>
      <c r="EH33" s="123"/>
      <c r="EI33" s="123"/>
      <c r="EJ33" s="123"/>
      <c r="EK33" s="276"/>
      <c r="EL33" s="123"/>
      <c r="EM33" s="123"/>
      <c r="EN33" s="123"/>
      <c r="EO33" s="123"/>
      <c r="EP33" s="123"/>
      <c r="EQ33" s="123"/>
      <c r="ER33" s="276" t="s">
        <v>133</v>
      </c>
      <c r="ES33" s="123"/>
      <c r="ET33" s="276"/>
      <c r="EU33" s="178"/>
      <c r="EV33" s="276"/>
      <c r="EW33" s="123"/>
      <c r="EX33" s="123"/>
      <c r="EY33" s="123"/>
      <c r="EZ33" s="123"/>
      <c r="FA33" s="124"/>
      <c r="FB33" s="160">
        <f t="shared" si="54"/>
        <v>0</v>
      </c>
      <c r="FC33" s="169">
        <f t="shared" si="55"/>
        <v>0</v>
      </c>
      <c r="FD33" s="170">
        <f t="shared" si="56"/>
        <v>0</v>
      </c>
      <c r="FE33" s="168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1"/>
      <c r="GX33" s="123"/>
      <c r="GY33" s="172"/>
      <c r="GZ33" s="173"/>
      <c r="HA33" s="174">
        <f t="shared" si="30"/>
        <v>1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>
        <v>1</v>
      </c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2"/>
      <c r="IS33" s="124"/>
      <c r="IT33" s="176"/>
      <c r="IU33" s="176"/>
      <c r="IV33" s="176"/>
    </row>
    <row r="34" spans="1:256" s="189" customFormat="1" ht="12.75">
      <c r="A34" s="274" t="s">
        <v>100</v>
      </c>
      <c r="B34" s="178" t="s">
        <v>106</v>
      </c>
      <c r="C34" s="280">
        <f t="shared" si="16"/>
        <v>21</v>
      </c>
      <c r="D34" s="309">
        <f>COUNTIF(X34:BO34,"T")</f>
        <v>21</v>
      </c>
      <c r="E34" s="278">
        <f t="shared" si="18"/>
        <v>17</v>
      </c>
      <c r="F34" s="309">
        <f t="shared" si="19"/>
        <v>4</v>
      </c>
      <c r="G34" s="309">
        <f t="shared" si="20"/>
        <v>0</v>
      </c>
      <c r="H34" s="278">
        <f t="shared" si="21"/>
        <v>0</v>
      </c>
      <c r="I34" s="310">
        <f t="shared" si="22"/>
        <v>1886</v>
      </c>
      <c r="J34" s="152">
        <f t="shared" si="23"/>
        <v>89.80952380952381</v>
      </c>
      <c r="K34" s="152">
        <f>ABS(I34*100/I1)</f>
        <v>91.11111111111111</v>
      </c>
      <c r="L34" s="151">
        <f>K1</f>
        <v>23</v>
      </c>
      <c r="M34" s="310">
        <f t="shared" si="28"/>
        <v>21</v>
      </c>
      <c r="N34" s="151">
        <f t="shared" si="29"/>
        <v>0</v>
      </c>
      <c r="O34" s="151">
        <f t="shared" si="57"/>
        <v>0</v>
      </c>
      <c r="P34" s="151">
        <f t="shared" si="58"/>
        <v>0</v>
      </c>
      <c r="Q34" s="151">
        <f t="shared" si="59"/>
        <v>0</v>
      </c>
      <c r="R34" s="153">
        <f t="shared" si="31"/>
        <v>3</v>
      </c>
      <c r="S34" s="154">
        <f t="shared" si="32"/>
        <v>0</v>
      </c>
      <c r="T34" s="281">
        <f t="shared" si="33"/>
        <v>0</v>
      </c>
      <c r="U34" s="281">
        <f t="shared" si="34"/>
        <v>0</v>
      </c>
      <c r="V34" s="124">
        <f t="shared" si="24"/>
        <v>4</v>
      </c>
      <c r="W34" s="156"/>
      <c r="X34" s="272" t="s">
        <v>123</v>
      </c>
      <c r="Y34" s="276" t="s">
        <v>123</v>
      </c>
      <c r="Z34" s="276" t="s">
        <v>123</v>
      </c>
      <c r="AA34" s="276" t="s">
        <v>123</v>
      </c>
      <c r="AB34" s="276"/>
      <c r="AC34" s="276" t="s">
        <v>123</v>
      </c>
      <c r="AD34" s="276" t="s">
        <v>123</v>
      </c>
      <c r="AE34" s="276" t="s">
        <v>123</v>
      </c>
      <c r="AF34" s="276" t="s">
        <v>123</v>
      </c>
      <c r="AG34" s="276" t="s">
        <v>123</v>
      </c>
      <c r="AH34" s="276"/>
      <c r="AI34" s="276"/>
      <c r="AJ34" s="276" t="s">
        <v>123</v>
      </c>
      <c r="AK34" s="276" t="s">
        <v>123</v>
      </c>
      <c r="AL34" s="276" t="s">
        <v>123</v>
      </c>
      <c r="AM34" s="276" t="s">
        <v>123</v>
      </c>
      <c r="AN34" s="276" t="s">
        <v>123</v>
      </c>
      <c r="AO34" s="276"/>
      <c r="AP34" s="276" t="s">
        <v>123</v>
      </c>
      <c r="AQ34" s="276" t="s">
        <v>123</v>
      </c>
      <c r="AR34" s="276"/>
      <c r="AS34" s="276"/>
      <c r="AT34" s="276"/>
      <c r="AU34" s="276" t="s">
        <v>123</v>
      </c>
      <c r="AV34" s="276"/>
      <c r="AW34" s="276"/>
      <c r="AX34" s="276"/>
      <c r="AY34" s="276" t="s">
        <v>123</v>
      </c>
      <c r="AZ34" s="276"/>
      <c r="BA34" s="276" t="s">
        <v>123</v>
      </c>
      <c r="BB34" s="276"/>
      <c r="BC34" s="276"/>
      <c r="BD34" s="123"/>
      <c r="BE34" s="123"/>
      <c r="BF34" s="276" t="s">
        <v>123</v>
      </c>
      <c r="BG34" s="276"/>
      <c r="BH34" s="276" t="s">
        <v>123</v>
      </c>
      <c r="BI34" s="178"/>
      <c r="BJ34" s="318"/>
      <c r="BK34" s="276"/>
      <c r="BL34" s="123"/>
      <c r="BM34" s="276"/>
      <c r="BN34" s="123"/>
      <c r="BO34" s="165"/>
      <c r="BP34" s="156"/>
      <c r="BQ34" s="272">
        <v>90</v>
      </c>
      <c r="BR34" s="276">
        <v>90</v>
      </c>
      <c r="BS34" s="276">
        <v>90</v>
      </c>
      <c r="BT34" s="276">
        <v>90</v>
      </c>
      <c r="BU34" s="276"/>
      <c r="BV34" s="276">
        <v>90</v>
      </c>
      <c r="BW34" s="276">
        <v>90</v>
      </c>
      <c r="BX34" s="276">
        <v>90</v>
      </c>
      <c r="BY34" s="276">
        <v>90</v>
      </c>
      <c r="BZ34" s="303">
        <v>89</v>
      </c>
      <c r="CA34" s="276"/>
      <c r="CB34" s="276"/>
      <c r="CC34" s="276">
        <v>90</v>
      </c>
      <c r="CD34" s="276">
        <v>90</v>
      </c>
      <c r="CE34" s="276">
        <v>90</v>
      </c>
      <c r="CF34" s="276">
        <v>90</v>
      </c>
      <c r="CG34" s="303">
        <v>89</v>
      </c>
      <c r="CH34" s="276"/>
      <c r="CI34" s="276">
        <v>90</v>
      </c>
      <c r="CJ34" s="276">
        <v>90</v>
      </c>
      <c r="CK34" s="276"/>
      <c r="CL34" s="276"/>
      <c r="CM34" s="276"/>
      <c r="CN34" s="276">
        <v>90</v>
      </c>
      <c r="CO34" s="276"/>
      <c r="CP34" s="276"/>
      <c r="CQ34" s="276"/>
      <c r="CR34" s="303">
        <v>89</v>
      </c>
      <c r="CS34" s="276"/>
      <c r="CT34" s="276">
        <v>90</v>
      </c>
      <c r="CU34" s="276"/>
      <c r="CV34" s="276"/>
      <c r="CW34" s="123"/>
      <c r="CX34" s="123"/>
      <c r="CY34" s="303">
        <v>89</v>
      </c>
      <c r="CZ34" s="276"/>
      <c r="DA34" s="276">
        <v>90</v>
      </c>
      <c r="DB34" s="178"/>
      <c r="DC34" s="276"/>
      <c r="DD34" s="276"/>
      <c r="DE34" s="276"/>
      <c r="DF34" s="276"/>
      <c r="DG34" s="276"/>
      <c r="DH34" s="178"/>
      <c r="DI34" s="155"/>
      <c r="DJ34" s="272"/>
      <c r="DK34" s="276"/>
      <c r="DL34" s="276"/>
      <c r="DM34" s="276"/>
      <c r="DN34" s="276"/>
      <c r="DO34" s="276"/>
      <c r="DP34" s="276"/>
      <c r="DQ34" s="276"/>
      <c r="DR34" s="276"/>
      <c r="DS34" s="276" t="s">
        <v>134</v>
      </c>
      <c r="DT34" s="276"/>
      <c r="DU34" s="276"/>
      <c r="DV34" s="276"/>
      <c r="DW34" s="276"/>
      <c r="DX34" s="276"/>
      <c r="DY34" s="276"/>
      <c r="DZ34" s="276" t="s">
        <v>134</v>
      </c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 t="s">
        <v>134</v>
      </c>
      <c r="EL34" s="276"/>
      <c r="EM34" s="276"/>
      <c r="EN34" s="276"/>
      <c r="EO34" s="276"/>
      <c r="EP34" s="123"/>
      <c r="EQ34" s="123"/>
      <c r="ER34" s="276" t="s">
        <v>134</v>
      </c>
      <c r="ES34" s="276"/>
      <c r="ET34" s="276"/>
      <c r="EU34" s="178"/>
      <c r="EV34" s="276"/>
      <c r="EW34" s="276"/>
      <c r="EX34" s="123"/>
      <c r="EY34" s="276"/>
      <c r="EZ34" s="123"/>
      <c r="FA34" s="124"/>
      <c r="FB34" s="160">
        <f t="shared" si="54"/>
        <v>3</v>
      </c>
      <c r="FC34" s="169">
        <f t="shared" si="55"/>
        <v>0</v>
      </c>
      <c r="FD34" s="170">
        <f t="shared" si="56"/>
        <v>0</v>
      </c>
      <c r="FE34" s="168"/>
      <c r="FF34" s="123"/>
      <c r="FG34" s="123"/>
      <c r="FH34" s="123"/>
      <c r="FI34" s="123"/>
      <c r="FJ34" s="123"/>
      <c r="FK34" s="278">
        <v>1</v>
      </c>
      <c r="FL34" s="123"/>
      <c r="FM34" s="278">
        <v>1</v>
      </c>
      <c r="FN34" s="123"/>
      <c r="FO34" s="123"/>
      <c r="FP34" s="123"/>
      <c r="FQ34" s="123"/>
      <c r="FR34" s="123"/>
      <c r="FS34" s="123"/>
      <c r="FT34" s="278">
        <v>1</v>
      </c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4"/>
      <c r="GW34" s="171"/>
      <c r="GX34" s="123"/>
      <c r="GY34" s="123"/>
      <c r="GZ34" s="124"/>
      <c r="HA34" s="174">
        <f t="shared" si="30"/>
        <v>4</v>
      </c>
      <c r="HB34" s="122"/>
      <c r="HC34" s="123">
        <v>2</v>
      </c>
      <c r="HD34" s="123"/>
      <c r="HE34" s="123">
        <v>1</v>
      </c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>
        <v>1</v>
      </c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4"/>
      <c r="IT34" s="163"/>
      <c r="IU34" s="163"/>
      <c r="IV34" s="163"/>
    </row>
    <row r="35" spans="1:256" s="190" customFormat="1" ht="12.75">
      <c r="A35" s="274" t="s">
        <v>101</v>
      </c>
      <c r="B35" s="178" t="s">
        <v>106</v>
      </c>
      <c r="C35" s="280">
        <f t="shared" si="16"/>
        <v>16</v>
      </c>
      <c r="D35" s="309">
        <f aca="true" t="shared" si="60" ref="D35:D46">COUNTIF(X35:BO35,"T")</f>
        <v>9</v>
      </c>
      <c r="E35" s="278">
        <f t="shared" si="18"/>
        <v>7</v>
      </c>
      <c r="F35" s="309">
        <f t="shared" si="19"/>
        <v>2</v>
      </c>
      <c r="G35" s="309">
        <f t="shared" si="20"/>
        <v>7</v>
      </c>
      <c r="H35" s="278">
        <f t="shared" si="21"/>
        <v>0</v>
      </c>
      <c r="I35" s="310">
        <f t="shared" si="22"/>
        <v>815</v>
      </c>
      <c r="J35" s="152">
        <f t="shared" si="23"/>
        <v>50.9375</v>
      </c>
      <c r="K35" s="152">
        <f>ABS(I35*100/I1)</f>
        <v>39.371980676328505</v>
      </c>
      <c r="L35" s="151">
        <f>K1</f>
        <v>23</v>
      </c>
      <c r="M35" s="310">
        <f t="shared" si="28"/>
        <v>16</v>
      </c>
      <c r="N35" s="151">
        <f t="shared" si="29"/>
        <v>0</v>
      </c>
      <c r="O35" s="151">
        <f t="shared" si="57"/>
        <v>0</v>
      </c>
      <c r="P35" s="151">
        <f t="shared" si="58"/>
        <v>0</v>
      </c>
      <c r="Q35" s="151">
        <f t="shared" si="59"/>
        <v>0</v>
      </c>
      <c r="R35" s="153">
        <f t="shared" si="31"/>
        <v>1</v>
      </c>
      <c r="S35" s="154">
        <f t="shared" si="32"/>
        <v>0</v>
      </c>
      <c r="T35" s="281">
        <f t="shared" si="33"/>
        <v>0</v>
      </c>
      <c r="U35" s="281">
        <f t="shared" si="34"/>
        <v>0</v>
      </c>
      <c r="V35" s="124">
        <f t="shared" si="24"/>
        <v>1</v>
      </c>
      <c r="W35" s="156"/>
      <c r="X35" s="168"/>
      <c r="Y35" s="276" t="s">
        <v>125</v>
      </c>
      <c r="Z35" s="276" t="s">
        <v>125</v>
      </c>
      <c r="AA35" s="276" t="s">
        <v>125</v>
      </c>
      <c r="AB35" s="276"/>
      <c r="AC35" s="276" t="s">
        <v>123</v>
      </c>
      <c r="AD35" s="276" t="s">
        <v>125</v>
      </c>
      <c r="AE35" s="276" t="s">
        <v>123</v>
      </c>
      <c r="AF35" s="276"/>
      <c r="AG35" s="276" t="s">
        <v>125</v>
      </c>
      <c r="AH35" s="276" t="s">
        <v>125</v>
      </c>
      <c r="AI35" s="276" t="s">
        <v>125</v>
      </c>
      <c r="AJ35" s="276"/>
      <c r="AK35" s="276"/>
      <c r="AL35" s="276"/>
      <c r="AM35" s="276" t="s">
        <v>123</v>
      </c>
      <c r="AN35" s="276" t="s">
        <v>123</v>
      </c>
      <c r="AO35" s="276"/>
      <c r="AP35" s="276"/>
      <c r="AQ35" s="276" t="s">
        <v>123</v>
      </c>
      <c r="AR35" s="276"/>
      <c r="AS35" s="276"/>
      <c r="AT35" s="276"/>
      <c r="AU35" s="276"/>
      <c r="AV35" s="276"/>
      <c r="AW35" s="276"/>
      <c r="AX35" s="276"/>
      <c r="AY35" s="276" t="s">
        <v>123</v>
      </c>
      <c r="AZ35" s="276"/>
      <c r="BA35" s="276" t="s">
        <v>123</v>
      </c>
      <c r="BB35" s="276"/>
      <c r="BC35" s="276"/>
      <c r="BD35" s="123"/>
      <c r="BE35" s="123"/>
      <c r="BF35" s="276" t="s">
        <v>123</v>
      </c>
      <c r="BG35" s="276"/>
      <c r="BH35" s="276" t="s">
        <v>123</v>
      </c>
      <c r="BI35" s="178"/>
      <c r="BJ35" s="318"/>
      <c r="BK35" s="276"/>
      <c r="BL35" s="123"/>
      <c r="BM35" s="123"/>
      <c r="BN35" s="123"/>
      <c r="BO35" s="165"/>
      <c r="BP35" s="156"/>
      <c r="BQ35" s="168"/>
      <c r="BR35" s="303">
        <v>1</v>
      </c>
      <c r="BS35" s="303">
        <v>1</v>
      </c>
      <c r="BT35" s="303">
        <v>1</v>
      </c>
      <c r="BU35" s="276"/>
      <c r="BV35" s="303">
        <v>89</v>
      </c>
      <c r="BW35" s="303">
        <v>1</v>
      </c>
      <c r="BX35" s="276">
        <v>90</v>
      </c>
      <c r="BY35" s="276"/>
      <c r="BZ35" s="303">
        <v>1</v>
      </c>
      <c r="CA35" s="303">
        <v>1</v>
      </c>
      <c r="CB35" s="303">
        <v>1</v>
      </c>
      <c r="CC35" s="276"/>
      <c r="CD35" s="276"/>
      <c r="CE35" s="276"/>
      <c r="CF35" s="276">
        <v>90</v>
      </c>
      <c r="CG35" s="276">
        <v>90</v>
      </c>
      <c r="CH35" s="276"/>
      <c r="CI35" s="276"/>
      <c r="CJ35" s="276">
        <v>90</v>
      </c>
      <c r="CK35" s="276"/>
      <c r="CL35" s="276"/>
      <c r="CM35" s="276"/>
      <c r="CN35" s="276"/>
      <c r="CO35" s="276"/>
      <c r="CP35" s="276"/>
      <c r="CQ35" s="276"/>
      <c r="CR35" s="303">
        <v>89</v>
      </c>
      <c r="CS35" s="276"/>
      <c r="CT35" s="276">
        <v>90</v>
      </c>
      <c r="CU35" s="276"/>
      <c r="CV35" s="276"/>
      <c r="CW35" s="123"/>
      <c r="CX35" s="123"/>
      <c r="CY35" s="276">
        <v>90</v>
      </c>
      <c r="CZ35" s="276"/>
      <c r="DA35" s="276">
        <v>90</v>
      </c>
      <c r="DB35" s="178"/>
      <c r="DC35" s="276"/>
      <c r="DD35" s="314"/>
      <c r="DE35" s="276"/>
      <c r="DF35" s="276"/>
      <c r="DG35" s="276"/>
      <c r="DH35" s="178"/>
      <c r="DI35" s="155"/>
      <c r="DJ35" s="168"/>
      <c r="DK35" s="276" t="s">
        <v>133</v>
      </c>
      <c r="DL35" s="276" t="s">
        <v>133</v>
      </c>
      <c r="DM35" s="276" t="s">
        <v>133</v>
      </c>
      <c r="DN35" s="276"/>
      <c r="DO35" s="276" t="s">
        <v>134</v>
      </c>
      <c r="DP35" s="276" t="s">
        <v>133</v>
      </c>
      <c r="DQ35" s="276"/>
      <c r="DR35" s="276"/>
      <c r="DS35" s="276" t="s">
        <v>133</v>
      </c>
      <c r="DT35" s="276" t="s">
        <v>133</v>
      </c>
      <c r="DU35" s="276" t="s">
        <v>133</v>
      </c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 t="s">
        <v>134</v>
      </c>
      <c r="EL35" s="276"/>
      <c r="EM35" s="276"/>
      <c r="EN35" s="276"/>
      <c r="EO35" s="276"/>
      <c r="EP35" s="123"/>
      <c r="EQ35" s="123"/>
      <c r="ER35" s="276"/>
      <c r="ES35" s="276"/>
      <c r="ET35" s="276"/>
      <c r="EU35" s="178"/>
      <c r="EV35" s="276"/>
      <c r="EW35" s="276"/>
      <c r="EX35" s="123"/>
      <c r="EY35" s="123"/>
      <c r="EZ35" s="123"/>
      <c r="FA35" s="124"/>
      <c r="FB35" s="160">
        <f t="shared" si="54"/>
        <v>1</v>
      </c>
      <c r="FC35" s="169">
        <f t="shared" si="55"/>
        <v>0</v>
      </c>
      <c r="FD35" s="170">
        <f t="shared" si="56"/>
        <v>0</v>
      </c>
      <c r="FE35" s="168"/>
      <c r="FF35" s="123"/>
      <c r="FG35" s="123"/>
      <c r="FH35" s="123"/>
      <c r="FI35" s="123"/>
      <c r="FJ35" s="123"/>
      <c r="FK35" s="123"/>
      <c r="FL35" s="123"/>
      <c r="FM35" s="123"/>
      <c r="FN35" s="278">
        <v>1</v>
      </c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315"/>
      <c r="GS35" s="123"/>
      <c r="GT35" s="123"/>
      <c r="GU35" s="123"/>
      <c r="GV35" s="124"/>
      <c r="GW35" s="171"/>
      <c r="GX35" s="123"/>
      <c r="GY35" s="172"/>
      <c r="GZ35" s="173"/>
      <c r="HA35" s="174">
        <f t="shared" si="30"/>
        <v>1</v>
      </c>
      <c r="HB35" s="122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>
        <v>1</v>
      </c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72"/>
      <c r="IS35" s="124"/>
      <c r="IT35" s="176"/>
      <c r="IU35" s="176"/>
      <c r="IV35" s="176"/>
    </row>
    <row r="36" spans="1:256" s="189" customFormat="1" ht="12.75" hidden="1">
      <c r="A36" s="274"/>
      <c r="B36" s="178"/>
      <c r="C36" s="280">
        <f t="shared" si="16"/>
        <v>0</v>
      </c>
      <c r="D36" s="309">
        <f t="shared" si="60"/>
        <v>0</v>
      </c>
      <c r="E36" s="278">
        <f t="shared" si="18"/>
        <v>0</v>
      </c>
      <c r="F36" s="309">
        <f t="shared" si="19"/>
        <v>0</v>
      </c>
      <c r="G36" s="309">
        <f t="shared" si="20"/>
        <v>0</v>
      </c>
      <c r="H36" s="278">
        <f t="shared" si="21"/>
        <v>0</v>
      </c>
      <c r="I36" s="310">
        <f t="shared" si="22"/>
        <v>0</v>
      </c>
      <c r="J36" s="152" t="e">
        <f t="shared" si="23"/>
        <v>#DIV/0!</v>
      </c>
      <c r="K36" s="152">
        <f>ABS(I36*100/I1)</f>
        <v>0</v>
      </c>
      <c r="L36" s="151">
        <f>K1</f>
        <v>23</v>
      </c>
      <c r="M36" s="310">
        <f t="shared" si="28"/>
        <v>0</v>
      </c>
      <c r="N36" s="151">
        <f t="shared" si="29"/>
        <v>0</v>
      </c>
      <c r="O36" s="151">
        <f t="shared" si="57"/>
        <v>0</v>
      </c>
      <c r="P36" s="151">
        <f t="shared" si="58"/>
        <v>0</v>
      </c>
      <c r="Q36" s="151">
        <f t="shared" si="59"/>
        <v>0</v>
      </c>
      <c r="R36" s="153">
        <f t="shared" si="31"/>
        <v>0</v>
      </c>
      <c r="S36" s="154">
        <f t="shared" si="32"/>
        <v>0</v>
      </c>
      <c r="T36" s="281">
        <f t="shared" si="33"/>
        <v>0</v>
      </c>
      <c r="U36" s="281">
        <f t="shared" si="34"/>
        <v>0</v>
      </c>
      <c r="V36" s="124">
        <f t="shared" si="24"/>
        <v>0</v>
      </c>
      <c r="W36" s="156"/>
      <c r="X36" s="272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123"/>
      <c r="BB36" s="276"/>
      <c r="BC36" s="276"/>
      <c r="BD36" s="123"/>
      <c r="BE36" s="123"/>
      <c r="BF36" s="276"/>
      <c r="BG36" s="276"/>
      <c r="BH36" s="123"/>
      <c r="BI36" s="178"/>
      <c r="BJ36" s="318"/>
      <c r="BK36" s="276"/>
      <c r="BL36" s="276"/>
      <c r="BM36" s="276"/>
      <c r="BN36" s="276"/>
      <c r="BO36" s="178"/>
      <c r="BP36" s="156"/>
      <c r="BQ36" s="272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123"/>
      <c r="CU36" s="276"/>
      <c r="CV36" s="276"/>
      <c r="CW36" s="123"/>
      <c r="CX36" s="123"/>
      <c r="CY36" s="276"/>
      <c r="CZ36" s="276"/>
      <c r="DA36" s="123"/>
      <c r="DB36" s="178"/>
      <c r="DC36" s="276"/>
      <c r="DD36" s="276"/>
      <c r="DE36" s="276"/>
      <c r="DF36" s="276"/>
      <c r="DG36" s="276"/>
      <c r="DH36" s="178"/>
      <c r="DI36" s="155"/>
      <c r="DJ36" s="272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123"/>
      <c r="EN36" s="276"/>
      <c r="EO36" s="276"/>
      <c r="EP36" s="123"/>
      <c r="EQ36" s="123"/>
      <c r="ER36" s="276"/>
      <c r="ES36" s="276"/>
      <c r="ET36" s="123"/>
      <c r="EU36" s="178"/>
      <c r="EV36" s="276"/>
      <c r="EW36" s="276"/>
      <c r="EX36" s="276"/>
      <c r="EY36" s="123"/>
      <c r="EZ36" s="276"/>
      <c r="FA36" s="299"/>
      <c r="FB36" s="160">
        <f t="shared" si="54"/>
        <v>0</v>
      </c>
      <c r="FC36" s="169">
        <f t="shared" si="55"/>
        <v>0</v>
      </c>
      <c r="FD36" s="170">
        <f t="shared" si="56"/>
        <v>0</v>
      </c>
      <c r="FE36" s="168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1"/>
      <c r="GX36" s="123"/>
      <c r="GY36" s="123"/>
      <c r="GZ36" s="124"/>
      <c r="HA36" s="174">
        <f t="shared" si="30"/>
        <v>0</v>
      </c>
      <c r="HB36" s="122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4"/>
      <c r="IT36" s="163"/>
      <c r="IU36" s="163"/>
      <c r="IV36" s="163"/>
    </row>
    <row r="37" spans="1:256" s="190" customFormat="1" ht="13.5" customHeight="1" hidden="1">
      <c r="A37" s="266"/>
      <c r="B37" s="178"/>
      <c r="C37" s="280">
        <f t="shared" si="16"/>
        <v>0</v>
      </c>
      <c r="D37" s="309">
        <f t="shared" si="60"/>
        <v>0</v>
      </c>
      <c r="E37" s="278">
        <f t="shared" si="18"/>
        <v>0</v>
      </c>
      <c r="F37" s="309">
        <f t="shared" si="19"/>
        <v>0</v>
      </c>
      <c r="G37" s="309">
        <f t="shared" si="20"/>
        <v>0</v>
      </c>
      <c r="H37" s="278">
        <f t="shared" si="21"/>
        <v>0</v>
      </c>
      <c r="I37" s="310">
        <f t="shared" si="22"/>
        <v>0</v>
      </c>
      <c r="J37" s="152" t="e">
        <f t="shared" si="23"/>
        <v>#DIV/0!</v>
      </c>
      <c r="K37" s="152">
        <f>ABS(I37*100/I1)</f>
        <v>0</v>
      </c>
      <c r="L37" s="151">
        <f>K1</f>
        <v>23</v>
      </c>
      <c r="M37" s="310">
        <f t="shared" si="28"/>
        <v>0</v>
      </c>
      <c r="N37" s="151">
        <f t="shared" si="29"/>
        <v>0</v>
      </c>
      <c r="O37" s="151">
        <f t="shared" si="57"/>
        <v>0</v>
      </c>
      <c r="P37" s="151">
        <f t="shared" si="58"/>
        <v>0</v>
      </c>
      <c r="Q37" s="151">
        <f t="shared" si="59"/>
        <v>0</v>
      </c>
      <c r="R37" s="153">
        <f t="shared" si="31"/>
        <v>0</v>
      </c>
      <c r="S37" s="154">
        <f t="shared" si="32"/>
        <v>0</v>
      </c>
      <c r="T37" s="281">
        <f t="shared" si="33"/>
        <v>0</v>
      </c>
      <c r="U37" s="281">
        <f t="shared" si="34"/>
        <v>0</v>
      </c>
      <c r="V37" s="124">
        <f t="shared" si="24"/>
        <v>0</v>
      </c>
      <c r="W37" s="156"/>
      <c r="X37" s="272"/>
      <c r="Y37" s="276"/>
      <c r="Z37" s="276"/>
      <c r="AA37" s="276"/>
      <c r="AB37" s="123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78"/>
      <c r="BJ37" s="318"/>
      <c r="BK37" s="276"/>
      <c r="BL37" s="276"/>
      <c r="BM37" s="276"/>
      <c r="BN37" s="276"/>
      <c r="BO37" s="178"/>
      <c r="BP37" s="156"/>
      <c r="BQ37" s="272"/>
      <c r="BR37" s="276"/>
      <c r="BS37" s="276"/>
      <c r="BT37" s="276"/>
      <c r="BU37" s="123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78"/>
      <c r="DC37" s="276"/>
      <c r="DD37" s="276"/>
      <c r="DE37" s="276"/>
      <c r="DF37" s="276"/>
      <c r="DG37" s="276"/>
      <c r="DH37" s="178"/>
      <c r="DI37" s="155"/>
      <c r="DJ37" s="272"/>
      <c r="DK37" s="276"/>
      <c r="DL37" s="276"/>
      <c r="DM37" s="276"/>
      <c r="DN37" s="123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78"/>
      <c r="EV37" s="276"/>
      <c r="EW37" s="276"/>
      <c r="EX37" s="123"/>
      <c r="EY37" s="123"/>
      <c r="EZ37" s="123"/>
      <c r="FA37" s="124"/>
      <c r="FB37" s="160">
        <f t="shared" si="54"/>
        <v>0</v>
      </c>
      <c r="FC37" s="169">
        <f t="shared" si="55"/>
        <v>0</v>
      </c>
      <c r="FD37" s="170">
        <f t="shared" si="56"/>
        <v>0</v>
      </c>
      <c r="FE37" s="168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278"/>
      <c r="GI37" s="123"/>
      <c r="GJ37" s="123"/>
      <c r="GK37" s="278"/>
      <c r="GL37" s="278"/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1"/>
      <c r="GX37" s="123"/>
      <c r="GY37" s="172"/>
      <c r="GZ37" s="173"/>
      <c r="HA37" s="174">
        <f t="shared" si="30"/>
        <v>0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2"/>
      <c r="IS37" s="124"/>
      <c r="IT37" s="176"/>
      <c r="IU37" s="176"/>
      <c r="IV37" s="176"/>
    </row>
    <row r="38" spans="1:256" s="177" customFormat="1" ht="12.75" hidden="1">
      <c r="A38" s="267"/>
      <c r="B38" s="178"/>
      <c r="C38" s="280">
        <f t="shared" si="16"/>
        <v>0</v>
      </c>
      <c r="D38" s="309">
        <f t="shared" si="60"/>
        <v>0</v>
      </c>
      <c r="E38" s="278">
        <f t="shared" si="18"/>
        <v>0</v>
      </c>
      <c r="F38" s="309">
        <f t="shared" si="19"/>
        <v>0</v>
      </c>
      <c r="G38" s="309">
        <f t="shared" si="20"/>
        <v>0</v>
      </c>
      <c r="H38" s="278">
        <f t="shared" si="21"/>
        <v>0</v>
      </c>
      <c r="I38" s="310">
        <f t="shared" si="22"/>
        <v>0</v>
      </c>
      <c r="J38" s="152" t="e">
        <f t="shared" si="23"/>
        <v>#DIV/0!</v>
      </c>
      <c r="K38" s="152">
        <f>ABS(I38*100/I1)</f>
        <v>0</v>
      </c>
      <c r="L38" s="151">
        <v>13</v>
      </c>
      <c r="M38" s="310">
        <f t="shared" si="28"/>
        <v>0</v>
      </c>
      <c r="N38" s="151">
        <f>SUM(O38:Q38)</f>
        <v>0</v>
      </c>
      <c r="O38" s="151">
        <f t="shared" si="57"/>
        <v>0</v>
      </c>
      <c r="P38" s="151">
        <f>COUNTIF(X38:BO38,"L")</f>
        <v>0</v>
      </c>
      <c r="Q38" s="151">
        <f>COUNTIF(X38:BO38,"S")</f>
        <v>0</v>
      </c>
      <c r="R38" s="153">
        <f t="shared" si="31"/>
        <v>0</v>
      </c>
      <c r="S38" s="154">
        <f t="shared" si="32"/>
        <v>0</v>
      </c>
      <c r="T38" s="281">
        <f t="shared" si="33"/>
        <v>0</v>
      </c>
      <c r="U38" s="281">
        <f t="shared" si="34"/>
        <v>0</v>
      </c>
      <c r="V38" s="124">
        <f t="shared" si="24"/>
        <v>0</v>
      </c>
      <c r="W38" s="156"/>
      <c r="X38" s="272"/>
      <c r="Y38" s="276"/>
      <c r="Z38" s="276"/>
      <c r="AA38" s="276"/>
      <c r="AB38" s="123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78"/>
      <c r="BJ38" s="318"/>
      <c r="BK38" s="276"/>
      <c r="BL38" s="276"/>
      <c r="BM38" s="276"/>
      <c r="BN38" s="276"/>
      <c r="BO38" s="276"/>
      <c r="BP38" s="156"/>
      <c r="BQ38" s="272"/>
      <c r="BR38" s="276"/>
      <c r="BS38" s="276"/>
      <c r="BT38" s="276"/>
      <c r="BU38" s="123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78"/>
      <c r="DC38" s="276"/>
      <c r="DD38" s="276"/>
      <c r="DE38" s="276"/>
      <c r="DF38" s="276"/>
      <c r="DG38" s="276"/>
      <c r="DH38" s="276"/>
      <c r="DI38" s="155"/>
      <c r="DJ38" s="272"/>
      <c r="DK38" s="276"/>
      <c r="DL38" s="276"/>
      <c r="DM38" s="276"/>
      <c r="DN38" s="123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78"/>
      <c r="EV38" s="276"/>
      <c r="EW38" s="276"/>
      <c r="EX38" s="123"/>
      <c r="EY38" s="123"/>
      <c r="EZ38" s="123"/>
      <c r="FA38" s="124"/>
      <c r="FB38" s="160">
        <f t="shared" si="54"/>
        <v>0</v>
      </c>
      <c r="FC38" s="169">
        <f t="shared" si="55"/>
        <v>0</v>
      </c>
      <c r="FD38" s="170">
        <f t="shared" si="56"/>
        <v>0</v>
      </c>
      <c r="FE38" s="168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278"/>
      <c r="GI38" s="123"/>
      <c r="GJ38" s="123"/>
      <c r="GK38" s="278"/>
      <c r="GL38" s="278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1"/>
      <c r="GX38" s="123"/>
      <c r="GY38" s="172"/>
      <c r="GZ38" s="173"/>
      <c r="HA38" s="174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2"/>
      <c r="IS38" s="124"/>
      <c r="IT38" s="176"/>
      <c r="IU38" s="176"/>
      <c r="IV38" s="176"/>
    </row>
    <row r="39" spans="1:256" s="164" customFormat="1" ht="12.75" hidden="1">
      <c r="A39" s="266"/>
      <c r="B39" s="178"/>
      <c r="C39" s="280">
        <f t="shared" si="16"/>
        <v>0</v>
      </c>
      <c r="D39" s="309">
        <f t="shared" si="60"/>
        <v>0</v>
      </c>
      <c r="E39" s="278">
        <f t="shared" si="18"/>
        <v>0</v>
      </c>
      <c r="F39" s="309">
        <f t="shared" si="19"/>
        <v>0</v>
      </c>
      <c r="G39" s="309">
        <f t="shared" si="20"/>
        <v>0</v>
      </c>
      <c r="H39" s="278">
        <f t="shared" si="21"/>
        <v>0</v>
      </c>
      <c r="I39" s="310">
        <f t="shared" si="22"/>
        <v>0</v>
      </c>
      <c r="J39" s="152" t="e">
        <f t="shared" si="23"/>
        <v>#DIV/0!</v>
      </c>
      <c r="K39" s="152">
        <f>ABS(I39*100/I1)</f>
        <v>0</v>
      </c>
      <c r="L39" s="151">
        <f>K1</f>
        <v>23</v>
      </c>
      <c r="M39" s="310">
        <f t="shared" si="28"/>
        <v>0</v>
      </c>
      <c r="N39" s="151">
        <f t="shared" si="29"/>
        <v>0</v>
      </c>
      <c r="O39" s="151">
        <f t="shared" si="57"/>
        <v>0</v>
      </c>
      <c r="P39" s="151">
        <f t="shared" si="58"/>
        <v>0</v>
      </c>
      <c r="Q39" s="151">
        <f t="shared" si="59"/>
        <v>0</v>
      </c>
      <c r="R39" s="153">
        <f t="shared" si="31"/>
        <v>0</v>
      </c>
      <c r="S39" s="154">
        <f t="shared" si="32"/>
        <v>0</v>
      </c>
      <c r="T39" s="281">
        <f t="shared" si="33"/>
        <v>0</v>
      </c>
      <c r="U39" s="281">
        <f t="shared" si="34"/>
        <v>0</v>
      </c>
      <c r="V39" s="124">
        <f t="shared" si="24"/>
        <v>0</v>
      </c>
      <c r="W39" s="156"/>
      <c r="X39" s="272"/>
      <c r="Y39" s="276"/>
      <c r="Z39" s="276"/>
      <c r="AA39" s="276"/>
      <c r="AB39" s="123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78"/>
      <c r="BJ39" s="318"/>
      <c r="BK39" s="276"/>
      <c r="BL39" s="276"/>
      <c r="BM39" s="276"/>
      <c r="BN39" s="276"/>
      <c r="BO39" s="178"/>
      <c r="BP39" s="156"/>
      <c r="BQ39" s="272"/>
      <c r="BR39" s="276"/>
      <c r="BS39" s="276"/>
      <c r="BT39" s="276"/>
      <c r="BU39" s="123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78"/>
      <c r="DC39" s="276"/>
      <c r="DD39" s="276"/>
      <c r="DE39" s="276"/>
      <c r="DF39" s="276"/>
      <c r="DG39" s="276"/>
      <c r="DH39" s="178"/>
      <c r="DI39" s="155"/>
      <c r="DJ39" s="272"/>
      <c r="DK39" s="276"/>
      <c r="DL39" s="276"/>
      <c r="DM39" s="276"/>
      <c r="DN39" s="123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78"/>
      <c r="EV39" s="276"/>
      <c r="EW39" s="276"/>
      <c r="EX39" s="276"/>
      <c r="EY39" s="123"/>
      <c r="EZ39" s="276"/>
      <c r="FA39" s="124"/>
      <c r="FB39" s="160">
        <f t="shared" si="54"/>
        <v>0</v>
      </c>
      <c r="FC39" s="169">
        <f t="shared" si="55"/>
        <v>0</v>
      </c>
      <c r="FD39" s="170">
        <f t="shared" si="56"/>
        <v>0</v>
      </c>
      <c r="FE39" s="168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278"/>
      <c r="GI39" s="123"/>
      <c r="GJ39" s="123"/>
      <c r="GK39" s="278"/>
      <c r="GL39" s="278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1"/>
      <c r="GX39" s="123"/>
      <c r="GY39" s="123"/>
      <c r="GZ39" s="124"/>
      <c r="HA39" s="174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3"/>
      <c r="IU39" s="163"/>
      <c r="IV39" s="163"/>
    </row>
    <row r="40" spans="1:256" s="177" customFormat="1" ht="12.75" hidden="1">
      <c r="A40" s="266"/>
      <c r="B40" s="178"/>
      <c r="C40" s="280">
        <f t="shared" si="16"/>
        <v>0</v>
      </c>
      <c r="D40" s="309">
        <f t="shared" si="60"/>
        <v>0</v>
      </c>
      <c r="E40" s="278">
        <f t="shared" si="18"/>
        <v>0</v>
      </c>
      <c r="F40" s="309">
        <f t="shared" si="19"/>
        <v>0</v>
      </c>
      <c r="G40" s="309">
        <f t="shared" si="20"/>
        <v>0</v>
      </c>
      <c r="H40" s="278">
        <f t="shared" si="21"/>
        <v>0</v>
      </c>
      <c r="I40" s="310">
        <f t="shared" si="22"/>
        <v>0</v>
      </c>
      <c r="J40" s="152" t="e">
        <f t="shared" si="23"/>
        <v>#DIV/0!</v>
      </c>
      <c r="K40" s="152">
        <f>ABS(I40*100/I1)</f>
        <v>0</v>
      </c>
      <c r="L40" s="151">
        <f>K1</f>
        <v>23</v>
      </c>
      <c r="M40" s="310">
        <f t="shared" si="28"/>
        <v>0</v>
      </c>
      <c r="N40" s="151">
        <f t="shared" si="29"/>
        <v>0</v>
      </c>
      <c r="O40" s="151">
        <f aca="true" t="shared" si="61" ref="O40:O48">COUNTIF(X40:BO40,"DT")</f>
        <v>0</v>
      </c>
      <c r="P40" s="151">
        <f t="shared" si="58"/>
        <v>0</v>
      </c>
      <c r="Q40" s="151">
        <f t="shared" si="59"/>
        <v>0</v>
      </c>
      <c r="R40" s="153">
        <f t="shared" si="31"/>
        <v>0</v>
      </c>
      <c r="S40" s="154">
        <f t="shared" si="32"/>
        <v>0</v>
      </c>
      <c r="T40" s="281">
        <f t="shared" si="33"/>
        <v>0</v>
      </c>
      <c r="U40" s="281">
        <f t="shared" si="34"/>
        <v>0</v>
      </c>
      <c r="V40" s="124">
        <f t="shared" si="24"/>
        <v>0</v>
      </c>
      <c r="W40" s="156"/>
      <c r="X40" s="272"/>
      <c r="Y40" s="276"/>
      <c r="Z40" s="276"/>
      <c r="AA40" s="276"/>
      <c r="AB40" s="123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78"/>
      <c r="BJ40" s="318"/>
      <c r="BK40" s="276"/>
      <c r="BL40" s="276"/>
      <c r="BM40" s="276"/>
      <c r="BN40" s="276"/>
      <c r="BO40" s="178"/>
      <c r="BP40" s="156"/>
      <c r="BQ40" s="272"/>
      <c r="BR40" s="276"/>
      <c r="BS40" s="276"/>
      <c r="BT40" s="276"/>
      <c r="BU40" s="123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78"/>
      <c r="DC40" s="276"/>
      <c r="DD40" s="276"/>
      <c r="DE40" s="276"/>
      <c r="DF40" s="276"/>
      <c r="DG40" s="276"/>
      <c r="DH40" s="178"/>
      <c r="DI40" s="155"/>
      <c r="DJ40" s="272"/>
      <c r="DK40" s="276"/>
      <c r="DL40" s="276"/>
      <c r="DM40" s="276"/>
      <c r="DN40" s="123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78"/>
      <c r="EV40" s="276"/>
      <c r="EW40" s="276"/>
      <c r="EX40" s="276"/>
      <c r="EY40" s="123"/>
      <c r="EZ40" s="123"/>
      <c r="FA40" s="124"/>
      <c r="FB40" s="160">
        <f t="shared" si="54"/>
        <v>0</v>
      </c>
      <c r="FC40" s="169">
        <f t="shared" si="55"/>
        <v>0</v>
      </c>
      <c r="FD40" s="170">
        <f t="shared" si="56"/>
        <v>0</v>
      </c>
      <c r="FE40" s="168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278"/>
      <c r="GI40" s="123"/>
      <c r="GJ40" s="123"/>
      <c r="GK40" s="278"/>
      <c r="GL40" s="278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1"/>
      <c r="GX40" s="123"/>
      <c r="GY40" s="172"/>
      <c r="GZ40" s="173"/>
      <c r="HA40" s="174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2"/>
      <c r="IS40" s="124"/>
      <c r="IT40" s="176"/>
      <c r="IU40" s="176"/>
      <c r="IV40" s="176"/>
    </row>
    <row r="41" spans="1:256" s="177" customFormat="1" ht="12.75" hidden="1">
      <c r="A41" s="266"/>
      <c r="B41" s="178"/>
      <c r="C41" s="280">
        <f t="shared" si="16"/>
        <v>0</v>
      </c>
      <c r="D41" s="309">
        <f t="shared" si="60"/>
        <v>0</v>
      </c>
      <c r="E41" s="278">
        <f t="shared" si="18"/>
        <v>0</v>
      </c>
      <c r="F41" s="309">
        <f t="shared" si="19"/>
        <v>0</v>
      </c>
      <c r="G41" s="309">
        <f t="shared" si="20"/>
        <v>0</v>
      </c>
      <c r="H41" s="278">
        <f t="shared" si="21"/>
        <v>0</v>
      </c>
      <c r="I41" s="310">
        <f t="shared" si="22"/>
        <v>0</v>
      </c>
      <c r="J41" s="152" t="e">
        <f t="shared" si="23"/>
        <v>#DIV/0!</v>
      </c>
      <c r="K41" s="152">
        <f>ABS(I41*100/I1)</f>
        <v>0</v>
      </c>
      <c r="L41" s="151">
        <v>4</v>
      </c>
      <c r="M41" s="310">
        <f t="shared" si="28"/>
        <v>0</v>
      </c>
      <c r="N41" s="151">
        <f>SUM(O41:Q41)</f>
        <v>0</v>
      </c>
      <c r="O41" s="151">
        <f t="shared" si="61"/>
        <v>0</v>
      </c>
      <c r="P41" s="151">
        <f t="shared" si="58"/>
        <v>0</v>
      </c>
      <c r="Q41" s="151">
        <f t="shared" si="59"/>
        <v>0</v>
      </c>
      <c r="R41" s="153">
        <f t="shared" si="31"/>
        <v>0</v>
      </c>
      <c r="S41" s="154">
        <f t="shared" si="32"/>
        <v>0</v>
      </c>
      <c r="T41" s="281">
        <f t="shared" si="33"/>
        <v>0</v>
      </c>
      <c r="U41" s="281">
        <f t="shared" si="34"/>
        <v>0</v>
      </c>
      <c r="V41" s="124">
        <f t="shared" si="24"/>
        <v>0</v>
      </c>
      <c r="W41" s="156"/>
      <c r="X41" s="272"/>
      <c r="Y41" s="276"/>
      <c r="Z41" s="276"/>
      <c r="AA41" s="276"/>
      <c r="AB41" s="123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78"/>
      <c r="BJ41" s="318"/>
      <c r="BK41" s="276"/>
      <c r="BL41" s="276"/>
      <c r="BM41" s="276"/>
      <c r="BN41" s="276"/>
      <c r="BO41" s="276"/>
      <c r="BP41" s="156"/>
      <c r="BQ41" s="272"/>
      <c r="BR41" s="276"/>
      <c r="BS41" s="276"/>
      <c r="BT41" s="276"/>
      <c r="BU41" s="123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78"/>
      <c r="DC41" s="276"/>
      <c r="DD41" s="276"/>
      <c r="DE41" s="276"/>
      <c r="DF41" s="276"/>
      <c r="DG41" s="276"/>
      <c r="DH41" s="276"/>
      <c r="DI41" s="155"/>
      <c r="DJ41" s="272"/>
      <c r="DK41" s="276"/>
      <c r="DL41" s="276"/>
      <c r="DM41" s="276"/>
      <c r="DN41" s="123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78"/>
      <c r="EV41" s="276"/>
      <c r="EW41" s="276"/>
      <c r="EX41" s="123"/>
      <c r="EY41" s="123"/>
      <c r="EZ41" s="123"/>
      <c r="FA41" s="124"/>
      <c r="FB41" s="160">
        <f t="shared" si="54"/>
        <v>0</v>
      </c>
      <c r="FC41" s="169">
        <f t="shared" si="55"/>
        <v>0</v>
      </c>
      <c r="FD41" s="170">
        <f t="shared" si="56"/>
        <v>0</v>
      </c>
      <c r="FE41" s="168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278"/>
      <c r="GI41" s="123"/>
      <c r="GJ41" s="123"/>
      <c r="GK41" s="278"/>
      <c r="GL41" s="278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1"/>
      <c r="GX41" s="123"/>
      <c r="GY41" s="172"/>
      <c r="GZ41" s="173"/>
      <c r="HA41" s="174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2"/>
      <c r="IS41" s="124"/>
      <c r="IT41" s="176"/>
      <c r="IU41" s="176"/>
      <c r="IV41" s="176"/>
    </row>
    <row r="42" spans="1:256" s="164" customFormat="1" ht="12.75" hidden="1">
      <c r="A42" s="266"/>
      <c r="B42" s="178"/>
      <c r="C42" s="280">
        <f t="shared" si="16"/>
        <v>0</v>
      </c>
      <c r="D42" s="309">
        <f t="shared" si="60"/>
        <v>0</v>
      </c>
      <c r="E42" s="278">
        <f t="shared" si="18"/>
        <v>0</v>
      </c>
      <c r="F42" s="309">
        <f t="shared" si="19"/>
        <v>0</v>
      </c>
      <c r="G42" s="309">
        <f t="shared" si="20"/>
        <v>0</v>
      </c>
      <c r="H42" s="278">
        <f t="shared" si="21"/>
        <v>0</v>
      </c>
      <c r="I42" s="310">
        <f t="shared" si="22"/>
        <v>0</v>
      </c>
      <c r="J42" s="152" t="e">
        <f t="shared" si="23"/>
        <v>#DIV/0!</v>
      </c>
      <c r="K42" s="152">
        <f>ABS(I42*100/I1)</f>
        <v>0</v>
      </c>
      <c r="L42" s="151">
        <f>K1</f>
        <v>23</v>
      </c>
      <c r="M42" s="310">
        <f t="shared" si="28"/>
        <v>0</v>
      </c>
      <c r="N42" s="151">
        <f t="shared" si="29"/>
        <v>0</v>
      </c>
      <c r="O42" s="151">
        <f t="shared" si="61"/>
        <v>0</v>
      </c>
      <c r="P42" s="151">
        <f t="shared" si="58"/>
        <v>0</v>
      </c>
      <c r="Q42" s="151">
        <f>COUNTIF(X42:BO42,"S")</f>
        <v>0</v>
      </c>
      <c r="R42" s="153">
        <f t="shared" si="31"/>
        <v>0</v>
      </c>
      <c r="S42" s="154">
        <f t="shared" si="32"/>
        <v>0</v>
      </c>
      <c r="T42" s="281">
        <f t="shared" si="33"/>
        <v>0</v>
      </c>
      <c r="U42" s="281">
        <f t="shared" si="34"/>
        <v>0</v>
      </c>
      <c r="V42" s="124">
        <f t="shared" si="24"/>
        <v>0</v>
      </c>
      <c r="W42" s="156"/>
      <c r="X42" s="272"/>
      <c r="Y42" s="276"/>
      <c r="Z42" s="276"/>
      <c r="AA42" s="276"/>
      <c r="AB42" s="123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78"/>
      <c r="BJ42" s="318"/>
      <c r="BK42" s="276"/>
      <c r="BL42" s="276"/>
      <c r="BM42" s="276"/>
      <c r="BN42" s="276"/>
      <c r="BO42" s="178"/>
      <c r="BP42" s="156"/>
      <c r="BQ42" s="272"/>
      <c r="BR42" s="276"/>
      <c r="BS42" s="276"/>
      <c r="BT42" s="276"/>
      <c r="BU42" s="123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78"/>
      <c r="DC42" s="276"/>
      <c r="DD42" s="276"/>
      <c r="DE42" s="276"/>
      <c r="DF42" s="276"/>
      <c r="DG42" s="276"/>
      <c r="DH42" s="178"/>
      <c r="DI42" s="155"/>
      <c r="DJ42" s="272"/>
      <c r="DK42" s="276"/>
      <c r="DL42" s="276"/>
      <c r="DM42" s="276"/>
      <c r="DN42" s="123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78"/>
      <c r="EV42" s="276"/>
      <c r="EW42" s="276"/>
      <c r="EX42" s="276"/>
      <c r="EY42" s="123"/>
      <c r="EZ42" s="276"/>
      <c r="FA42" s="299"/>
      <c r="FB42" s="160">
        <f t="shared" si="54"/>
        <v>0</v>
      </c>
      <c r="FC42" s="169">
        <f t="shared" si="55"/>
        <v>0</v>
      </c>
      <c r="FD42" s="170">
        <f t="shared" si="56"/>
        <v>0</v>
      </c>
      <c r="FE42" s="168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278"/>
      <c r="GI42" s="123"/>
      <c r="GJ42" s="123"/>
      <c r="GK42" s="278"/>
      <c r="GL42" s="278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1"/>
      <c r="GX42" s="123"/>
      <c r="GY42" s="123"/>
      <c r="GZ42" s="124"/>
      <c r="HA42" s="174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3"/>
      <c r="IU42" s="163"/>
      <c r="IV42" s="163"/>
    </row>
    <row r="43" spans="1:256" s="177" customFormat="1" ht="12.75" hidden="1">
      <c r="A43" s="267"/>
      <c r="B43" s="178"/>
      <c r="C43" s="280">
        <f t="shared" si="16"/>
        <v>0</v>
      </c>
      <c r="D43" s="309">
        <f t="shared" si="60"/>
        <v>0</v>
      </c>
      <c r="E43" s="278">
        <f t="shared" si="18"/>
        <v>0</v>
      </c>
      <c r="F43" s="309">
        <f t="shared" si="19"/>
        <v>0</v>
      </c>
      <c r="G43" s="309">
        <f t="shared" si="20"/>
        <v>0</v>
      </c>
      <c r="H43" s="278">
        <f t="shared" si="21"/>
        <v>0</v>
      </c>
      <c r="I43" s="310">
        <f t="shared" si="22"/>
        <v>0</v>
      </c>
      <c r="J43" s="152" t="e">
        <f t="shared" si="23"/>
        <v>#DIV/0!</v>
      </c>
      <c r="K43" s="152">
        <f>ABS(I43*100/I1)</f>
        <v>0</v>
      </c>
      <c r="L43" s="151">
        <f>K1</f>
        <v>23</v>
      </c>
      <c r="M43" s="310">
        <f t="shared" si="28"/>
        <v>0</v>
      </c>
      <c r="N43" s="151">
        <f t="shared" si="29"/>
        <v>0</v>
      </c>
      <c r="O43" s="151">
        <f t="shared" si="61"/>
        <v>0</v>
      </c>
      <c r="P43" s="151">
        <f>COUNTIF(X43:BO43,"L")</f>
        <v>0</v>
      </c>
      <c r="Q43" s="151">
        <f t="shared" si="59"/>
        <v>0</v>
      </c>
      <c r="R43" s="153">
        <f t="shared" si="31"/>
        <v>0</v>
      </c>
      <c r="S43" s="154">
        <f t="shared" si="32"/>
        <v>0</v>
      </c>
      <c r="T43" s="281">
        <f t="shared" si="33"/>
        <v>0</v>
      </c>
      <c r="U43" s="281">
        <f t="shared" si="34"/>
        <v>0</v>
      </c>
      <c r="V43" s="124">
        <f t="shared" si="24"/>
        <v>0</v>
      </c>
      <c r="W43" s="156"/>
      <c r="X43" s="272"/>
      <c r="Y43" s="276"/>
      <c r="Z43" s="276"/>
      <c r="AA43" s="276"/>
      <c r="AB43" s="123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78"/>
      <c r="BJ43" s="318"/>
      <c r="BK43" s="276"/>
      <c r="BL43" s="276"/>
      <c r="BM43" s="276"/>
      <c r="BN43" s="276"/>
      <c r="BO43" s="178"/>
      <c r="BP43" s="156"/>
      <c r="BQ43" s="272"/>
      <c r="BR43" s="276"/>
      <c r="BS43" s="276"/>
      <c r="BT43" s="276"/>
      <c r="BU43" s="123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78"/>
      <c r="DC43" s="276"/>
      <c r="DD43" s="276"/>
      <c r="DE43" s="276"/>
      <c r="DF43" s="276"/>
      <c r="DG43" s="276"/>
      <c r="DH43" s="178"/>
      <c r="DI43" s="155"/>
      <c r="DJ43" s="272"/>
      <c r="DK43" s="276"/>
      <c r="DL43" s="276"/>
      <c r="DM43" s="276"/>
      <c r="DN43" s="123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78"/>
      <c r="EV43" s="276"/>
      <c r="EW43" s="276"/>
      <c r="EX43" s="123"/>
      <c r="EY43" s="123"/>
      <c r="EZ43" s="276"/>
      <c r="FA43" s="124"/>
      <c r="FB43" s="160">
        <f t="shared" si="54"/>
        <v>0</v>
      </c>
      <c r="FC43" s="169">
        <f t="shared" si="55"/>
        <v>0</v>
      </c>
      <c r="FD43" s="170">
        <f t="shared" si="56"/>
        <v>0</v>
      </c>
      <c r="FE43" s="168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278"/>
      <c r="GI43" s="123"/>
      <c r="GJ43" s="123"/>
      <c r="GK43" s="278"/>
      <c r="GL43" s="278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1"/>
      <c r="GX43" s="123"/>
      <c r="GY43" s="123"/>
      <c r="GZ43" s="124"/>
      <c r="HA43" s="174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2"/>
      <c r="IS43" s="124"/>
      <c r="IT43" s="176"/>
      <c r="IU43" s="176"/>
      <c r="IV43" s="176"/>
    </row>
    <row r="44" spans="1:256" s="177" customFormat="1" ht="12.75" hidden="1">
      <c r="A44" s="266"/>
      <c r="B44" s="178"/>
      <c r="C44" s="280">
        <f>COUNT(BQ44:DH44)</f>
        <v>0</v>
      </c>
      <c r="D44" s="309">
        <f t="shared" si="60"/>
        <v>0</v>
      </c>
      <c r="E44" s="278">
        <f>COUNTIF(BQ44:DH44,90)</f>
        <v>0</v>
      </c>
      <c r="F44" s="309">
        <f t="shared" si="19"/>
        <v>0</v>
      </c>
      <c r="G44" s="309">
        <f t="shared" si="20"/>
        <v>0</v>
      </c>
      <c r="H44" s="278">
        <f>COUNTIF(BQ44:DH44,"S")</f>
        <v>0</v>
      </c>
      <c r="I44" s="310">
        <f>SUM(BQ44:DH44)</f>
        <v>0</v>
      </c>
      <c r="J44" s="152" t="e">
        <f t="shared" si="23"/>
        <v>#DIV/0!</v>
      </c>
      <c r="K44" s="152">
        <f>ABS(I44*100/I1)</f>
        <v>0</v>
      </c>
      <c r="L44" s="151">
        <f>K1</f>
        <v>23</v>
      </c>
      <c r="M44" s="310">
        <f t="shared" si="28"/>
        <v>0</v>
      </c>
      <c r="N44" s="151">
        <f t="shared" si="29"/>
        <v>0</v>
      </c>
      <c r="O44" s="151">
        <f t="shared" si="61"/>
        <v>0</v>
      </c>
      <c r="P44" s="151">
        <f t="shared" si="58"/>
        <v>0</v>
      </c>
      <c r="Q44" s="151">
        <f t="shared" si="59"/>
        <v>0</v>
      </c>
      <c r="R44" s="153">
        <f t="shared" si="31"/>
        <v>0</v>
      </c>
      <c r="S44" s="154">
        <f t="shared" si="32"/>
        <v>0</v>
      </c>
      <c r="T44" s="281">
        <f t="shared" si="33"/>
        <v>0</v>
      </c>
      <c r="U44" s="281">
        <f t="shared" si="34"/>
        <v>0</v>
      </c>
      <c r="V44" s="124">
        <f t="shared" si="24"/>
        <v>0</v>
      </c>
      <c r="W44" s="156"/>
      <c r="X44" s="272"/>
      <c r="Y44" s="276"/>
      <c r="Z44" s="276"/>
      <c r="AA44" s="276"/>
      <c r="AB44" s="123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78"/>
      <c r="BJ44" s="318"/>
      <c r="BK44" s="276"/>
      <c r="BL44" s="276"/>
      <c r="BM44" s="276"/>
      <c r="BN44" s="276"/>
      <c r="BO44" s="178"/>
      <c r="BP44" s="156"/>
      <c r="BQ44" s="272"/>
      <c r="BR44" s="276"/>
      <c r="BS44" s="276"/>
      <c r="BT44" s="276"/>
      <c r="BU44" s="123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78"/>
      <c r="DC44" s="276"/>
      <c r="DD44" s="276"/>
      <c r="DE44" s="276"/>
      <c r="DF44" s="276"/>
      <c r="DG44" s="276"/>
      <c r="DH44" s="178"/>
      <c r="DI44" s="155"/>
      <c r="DJ44" s="272"/>
      <c r="DK44" s="276"/>
      <c r="DL44" s="276"/>
      <c r="DM44" s="276"/>
      <c r="DN44" s="123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78"/>
      <c r="EV44" s="276"/>
      <c r="EW44" s="276"/>
      <c r="EX44" s="123"/>
      <c r="EY44" s="123"/>
      <c r="EZ44" s="123"/>
      <c r="FA44" s="124"/>
      <c r="FB44" s="160">
        <f t="shared" si="39"/>
        <v>0</v>
      </c>
      <c r="FC44" s="169">
        <f t="shared" si="40"/>
        <v>0</v>
      </c>
      <c r="FD44" s="170">
        <f t="shared" si="41"/>
        <v>0</v>
      </c>
      <c r="FE44" s="168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278"/>
      <c r="GI44" s="123"/>
      <c r="GJ44" s="123"/>
      <c r="GK44" s="278"/>
      <c r="GL44" s="278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1"/>
      <c r="GX44" s="123"/>
      <c r="GY44" s="123"/>
      <c r="GZ44" s="124"/>
      <c r="HA44" s="174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2"/>
      <c r="IS44" s="124"/>
      <c r="IT44" s="176"/>
      <c r="IU44" s="176"/>
      <c r="IV44" s="176"/>
    </row>
    <row r="45" spans="1:256" s="164" customFormat="1" ht="12.75" hidden="1">
      <c r="A45" s="122"/>
      <c r="B45" s="178"/>
      <c r="C45" s="280">
        <f t="shared" si="16"/>
        <v>0</v>
      </c>
      <c r="D45" s="309">
        <f t="shared" si="60"/>
        <v>0</v>
      </c>
      <c r="E45" s="278">
        <f t="shared" si="18"/>
        <v>0</v>
      </c>
      <c r="F45" s="309">
        <f t="shared" si="19"/>
        <v>0</v>
      </c>
      <c r="G45" s="309">
        <f t="shared" si="20"/>
        <v>0</v>
      </c>
      <c r="H45" s="278">
        <f t="shared" si="21"/>
        <v>0</v>
      </c>
      <c r="I45" s="310">
        <f t="shared" si="22"/>
        <v>0</v>
      </c>
      <c r="J45" s="152" t="e">
        <f t="shared" si="23"/>
        <v>#DIV/0!</v>
      </c>
      <c r="K45" s="152">
        <f>ABS(I45*100/I1)</f>
        <v>0</v>
      </c>
      <c r="L45" s="151">
        <f>K1</f>
        <v>23</v>
      </c>
      <c r="M45" s="310">
        <f t="shared" si="28"/>
        <v>0</v>
      </c>
      <c r="N45" s="151">
        <f t="shared" si="29"/>
        <v>0</v>
      </c>
      <c r="O45" s="151">
        <f t="shared" si="61"/>
        <v>0</v>
      </c>
      <c r="P45" s="151">
        <f t="shared" si="58"/>
        <v>0</v>
      </c>
      <c r="Q45" s="151">
        <f t="shared" si="59"/>
        <v>0</v>
      </c>
      <c r="R45" s="153">
        <f t="shared" si="31"/>
        <v>0</v>
      </c>
      <c r="S45" s="154">
        <f t="shared" si="32"/>
        <v>0</v>
      </c>
      <c r="T45" s="281">
        <f t="shared" si="33"/>
        <v>0</v>
      </c>
      <c r="U45" s="281">
        <f t="shared" si="34"/>
        <v>0</v>
      </c>
      <c r="V45" s="124">
        <f t="shared" si="24"/>
        <v>0</v>
      </c>
      <c r="W45" s="156"/>
      <c r="X45" s="272"/>
      <c r="Y45" s="276"/>
      <c r="Z45" s="276"/>
      <c r="AA45" s="276"/>
      <c r="AB45" s="123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78"/>
      <c r="BJ45" s="318"/>
      <c r="BK45" s="276"/>
      <c r="BL45" s="276"/>
      <c r="BM45" s="276"/>
      <c r="BN45" s="276"/>
      <c r="BO45" s="178"/>
      <c r="BP45" s="156"/>
      <c r="BQ45" s="272"/>
      <c r="BR45" s="276"/>
      <c r="BS45" s="276"/>
      <c r="BT45" s="276"/>
      <c r="BU45" s="123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78"/>
      <c r="DC45" s="276"/>
      <c r="DD45" s="276"/>
      <c r="DE45" s="276"/>
      <c r="DF45" s="276"/>
      <c r="DG45" s="276"/>
      <c r="DH45" s="178"/>
      <c r="DI45" s="155"/>
      <c r="DJ45" s="272"/>
      <c r="DK45" s="276"/>
      <c r="DL45" s="276"/>
      <c r="DM45" s="276"/>
      <c r="DN45" s="123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78"/>
      <c r="EV45" s="276"/>
      <c r="EW45" s="276"/>
      <c r="EX45" s="171"/>
      <c r="EY45" s="171"/>
      <c r="EZ45" s="123"/>
      <c r="FA45" s="260"/>
      <c r="FB45" s="160">
        <f t="shared" si="39"/>
        <v>0</v>
      </c>
      <c r="FC45" s="169">
        <f t="shared" si="40"/>
        <v>0</v>
      </c>
      <c r="FD45" s="170">
        <f t="shared" si="41"/>
        <v>0</v>
      </c>
      <c r="FE45" s="168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278"/>
      <c r="GI45" s="123"/>
      <c r="GJ45" s="123"/>
      <c r="GK45" s="278"/>
      <c r="GL45" s="278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1"/>
      <c r="GX45" s="123"/>
      <c r="GY45" s="123"/>
      <c r="GZ45" s="124"/>
      <c r="HA45" s="174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3"/>
      <c r="IU45" s="163"/>
      <c r="IV45" s="163"/>
    </row>
    <row r="46" spans="1:256" s="177" customFormat="1" ht="12.75" hidden="1">
      <c r="A46" s="274"/>
      <c r="B46" s="178"/>
      <c r="C46" s="280">
        <f t="shared" si="16"/>
        <v>0</v>
      </c>
      <c r="D46" s="309">
        <f t="shared" si="60"/>
        <v>0</v>
      </c>
      <c r="E46" s="278">
        <f t="shared" si="18"/>
        <v>0</v>
      </c>
      <c r="F46" s="309">
        <f t="shared" si="19"/>
        <v>0</v>
      </c>
      <c r="G46" s="309">
        <f t="shared" si="20"/>
        <v>0</v>
      </c>
      <c r="H46" s="278">
        <f t="shared" si="21"/>
        <v>0</v>
      </c>
      <c r="I46" s="310">
        <f t="shared" si="22"/>
        <v>0</v>
      </c>
      <c r="J46" s="152" t="e">
        <f t="shared" si="23"/>
        <v>#DIV/0!</v>
      </c>
      <c r="K46" s="152">
        <f>ABS(I46*100/I1)</f>
        <v>0</v>
      </c>
      <c r="L46" s="151">
        <f>K1-4</f>
        <v>19</v>
      </c>
      <c r="M46" s="310">
        <f t="shared" si="28"/>
        <v>0</v>
      </c>
      <c r="N46" s="151">
        <f t="shared" si="29"/>
        <v>0</v>
      </c>
      <c r="O46" s="151">
        <f t="shared" si="61"/>
        <v>0</v>
      </c>
      <c r="P46" s="151">
        <f t="shared" si="58"/>
        <v>0</v>
      </c>
      <c r="Q46" s="151">
        <f t="shared" si="59"/>
        <v>0</v>
      </c>
      <c r="R46" s="153">
        <f t="shared" si="31"/>
        <v>0</v>
      </c>
      <c r="S46" s="154">
        <f t="shared" si="32"/>
        <v>0</v>
      </c>
      <c r="T46" s="281">
        <f t="shared" si="33"/>
        <v>0</v>
      </c>
      <c r="U46" s="281">
        <f t="shared" si="34"/>
        <v>0</v>
      </c>
      <c r="V46" s="124">
        <f t="shared" si="24"/>
        <v>0</v>
      </c>
      <c r="W46" s="156"/>
      <c r="X46" s="272"/>
      <c r="Y46" s="276"/>
      <c r="Z46" s="276"/>
      <c r="AA46" s="276"/>
      <c r="AB46" s="123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78"/>
      <c r="BJ46" s="318"/>
      <c r="BK46" s="276"/>
      <c r="BL46" s="276"/>
      <c r="BM46" s="276"/>
      <c r="BN46" s="276"/>
      <c r="BO46" s="178"/>
      <c r="BP46" s="156"/>
      <c r="BQ46" s="272"/>
      <c r="BR46" s="276"/>
      <c r="BS46" s="276"/>
      <c r="BT46" s="276"/>
      <c r="BU46" s="123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78"/>
      <c r="DC46" s="276"/>
      <c r="DD46" s="276"/>
      <c r="DE46" s="276"/>
      <c r="DF46" s="276"/>
      <c r="DG46" s="276"/>
      <c r="DH46" s="178"/>
      <c r="DI46" s="155"/>
      <c r="DJ46" s="272"/>
      <c r="DK46" s="276"/>
      <c r="DL46" s="276"/>
      <c r="DM46" s="276"/>
      <c r="DN46" s="123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78"/>
      <c r="EV46" s="276"/>
      <c r="EW46" s="276"/>
      <c r="EX46" s="171"/>
      <c r="EY46" s="171"/>
      <c r="EZ46" s="276"/>
      <c r="FA46" s="295"/>
      <c r="FB46" s="160">
        <f t="shared" si="39"/>
        <v>0</v>
      </c>
      <c r="FC46" s="169">
        <f t="shared" si="40"/>
        <v>0</v>
      </c>
      <c r="FD46" s="170">
        <f t="shared" si="41"/>
        <v>0</v>
      </c>
      <c r="FE46" s="168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278"/>
      <c r="GI46" s="123"/>
      <c r="GJ46" s="123"/>
      <c r="GK46" s="278"/>
      <c r="GL46" s="278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1"/>
      <c r="GX46" s="123"/>
      <c r="GY46" s="123"/>
      <c r="GZ46" s="124"/>
      <c r="HA46" s="174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2"/>
      <c r="IS46" s="124"/>
      <c r="IT46" s="176"/>
      <c r="IU46" s="176"/>
      <c r="IV46" s="176"/>
    </row>
    <row r="47" spans="1:256" s="164" customFormat="1" ht="12.75" hidden="1">
      <c r="A47" s="287"/>
      <c r="B47" s="178"/>
      <c r="C47" s="280">
        <f t="shared" si="16"/>
        <v>0</v>
      </c>
      <c r="D47" s="309">
        <f>COUNTIF(X47:BO47,"T")</f>
        <v>0</v>
      </c>
      <c r="E47" s="278">
        <f t="shared" si="18"/>
        <v>0</v>
      </c>
      <c r="F47" s="309">
        <f t="shared" si="19"/>
        <v>0</v>
      </c>
      <c r="G47" s="309">
        <f t="shared" si="20"/>
        <v>0</v>
      </c>
      <c r="H47" s="278">
        <f t="shared" si="21"/>
        <v>0</v>
      </c>
      <c r="I47" s="310">
        <f t="shared" si="22"/>
        <v>0</v>
      </c>
      <c r="J47" s="152" t="e">
        <f t="shared" si="23"/>
        <v>#DIV/0!</v>
      </c>
      <c r="K47" s="152">
        <f>ABS(I47*100/I1)</f>
        <v>0</v>
      </c>
      <c r="L47" s="151">
        <v>9</v>
      </c>
      <c r="M47" s="310">
        <f t="shared" si="28"/>
        <v>0</v>
      </c>
      <c r="N47" s="151">
        <f t="shared" si="29"/>
        <v>0</v>
      </c>
      <c r="O47" s="151">
        <f t="shared" si="61"/>
        <v>0</v>
      </c>
      <c r="P47" s="151">
        <f>COUNTIF(X47:BO47,"L")</f>
        <v>0</v>
      </c>
      <c r="Q47" s="151">
        <f>COUNTIF(X47:BO47,"S")</f>
        <v>0</v>
      </c>
      <c r="R47" s="153">
        <f t="shared" si="31"/>
        <v>0</v>
      </c>
      <c r="S47" s="154">
        <f t="shared" si="32"/>
        <v>0</v>
      </c>
      <c r="T47" s="281">
        <f t="shared" si="33"/>
        <v>0</v>
      </c>
      <c r="U47" s="281">
        <f t="shared" si="34"/>
        <v>0</v>
      </c>
      <c r="V47" s="124">
        <f t="shared" si="24"/>
        <v>0</v>
      </c>
      <c r="W47" s="156"/>
      <c r="X47" s="293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178"/>
      <c r="BJ47" s="318"/>
      <c r="BK47" s="276"/>
      <c r="BL47" s="276"/>
      <c r="BM47" s="276"/>
      <c r="BN47" s="276"/>
      <c r="BO47" s="276"/>
      <c r="BP47" s="156"/>
      <c r="BQ47" s="293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178"/>
      <c r="DC47" s="276"/>
      <c r="DD47" s="276"/>
      <c r="DE47" s="276"/>
      <c r="DF47" s="276"/>
      <c r="DG47" s="276"/>
      <c r="DH47" s="178"/>
      <c r="DI47" s="155"/>
      <c r="DJ47" s="293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178"/>
      <c r="EV47" s="276"/>
      <c r="EW47" s="276"/>
      <c r="EX47" s="171"/>
      <c r="EY47" s="171"/>
      <c r="EZ47" s="123"/>
      <c r="FA47" s="260"/>
      <c r="FB47" s="160">
        <f t="shared" si="39"/>
        <v>0</v>
      </c>
      <c r="FC47" s="169">
        <f t="shared" si="40"/>
        <v>0</v>
      </c>
      <c r="FD47" s="170">
        <f t="shared" si="41"/>
        <v>0</v>
      </c>
      <c r="FE47" s="168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278"/>
      <c r="GI47" s="123"/>
      <c r="GJ47" s="123"/>
      <c r="GK47" s="278"/>
      <c r="GL47" s="278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1"/>
      <c r="GX47" s="123"/>
      <c r="GY47" s="123"/>
      <c r="GZ47" s="124"/>
      <c r="HA47" s="174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3"/>
      <c r="IU47" s="163"/>
      <c r="IV47" s="163"/>
    </row>
    <row r="48" spans="1:256" s="164" customFormat="1" ht="12.75" hidden="1">
      <c r="A48" s="287"/>
      <c r="B48" s="178"/>
      <c r="C48" s="280">
        <f t="shared" si="16"/>
        <v>0</v>
      </c>
      <c r="D48" s="309">
        <f aca="true" t="shared" si="62" ref="D48:D70">COUNTIF(X48:BO48,"T")</f>
        <v>0</v>
      </c>
      <c r="E48" s="278">
        <f t="shared" si="18"/>
        <v>0</v>
      </c>
      <c r="F48" s="309">
        <f t="shared" si="19"/>
        <v>0</v>
      </c>
      <c r="G48" s="309">
        <f t="shared" si="20"/>
        <v>0</v>
      </c>
      <c r="H48" s="278">
        <f t="shared" si="21"/>
        <v>0</v>
      </c>
      <c r="I48" s="310">
        <f t="shared" si="22"/>
        <v>0</v>
      </c>
      <c r="J48" s="152" t="e">
        <f t="shared" si="23"/>
        <v>#DIV/0!</v>
      </c>
      <c r="K48" s="152">
        <f>ABS(I48*100/I1)</f>
        <v>0</v>
      </c>
      <c r="L48" s="151">
        <f>K1-20</f>
        <v>3</v>
      </c>
      <c r="M48" s="310">
        <f t="shared" si="28"/>
        <v>0</v>
      </c>
      <c r="N48" s="151">
        <f t="shared" si="29"/>
        <v>0</v>
      </c>
      <c r="O48" s="151">
        <f t="shared" si="61"/>
        <v>0</v>
      </c>
      <c r="P48" s="151">
        <f t="shared" si="58"/>
        <v>0</v>
      </c>
      <c r="Q48" s="151">
        <f t="shared" si="59"/>
        <v>0</v>
      </c>
      <c r="R48" s="153">
        <f t="shared" si="31"/>
        <v>0</v>
      </c>
      <c r="S48" s="154">
        <f t="shared" si="32"/>
        <v>0</v>
      </c>
      <c r="T48" s="281">
        <f t="shared" si="33"/>
        <v>0</v>
      </c>
      <c r="U48" s="281">
        <f t="shared" si="34"/>
        <v>0</v>
      </c>
      <c r="V48" s="124">
        <f t="shared" si="24"/>
        <v>0</v>
      </c>
      <c r="W48" s="15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123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178"/>
      <c r="BJ48" s="318"/>
      <c r="BK48" s="276"/>
      <c r="BL48" s="276"/>
      <c r="BM48" s="276"/>
      <c r="BN48" s="276"/>
      <c r="BO48" s="178"/>
      <c r="BP48" s="15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123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178"/>
      <c r="DC48" s="276"/>
      <c r="DD48" s="276"/>
      <c r="DE48" s="276"/>
      <c r="DF48" s="276"/>
      <c r="DG48" s="276"/>
      <c r="DH48" s="178"/>
      <c r="DI48" s="155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123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178"/>
      <c r="EV48" s="276"/>
      <c r="EW48" s="276"/>
      <c r="EX48" s="276"/>
      <c r="EY48" s="295"/>
      <c r="EZ48" s="123"/>
      <c r="FA48" s="295"/>
      <c r="FB48" s="160">
        <f t="shared" si="39"/>
        <v>0</v>
      </c>
      <c r="FC48" s="169">
        <f t="shared" si="40"/>
        <v>0</v>
      </c>
      <c r="FD48" s="170">
        <f t="shared" si="41"/>
        <v>0</v>
      </c>
      <c r="FE48" s="168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278"/>
      <c r="GI48" s="123"/>
      <c r="GJ48" s="123"/>
      <c r="GK48" s="278"/>
      <c r="GL48" s="278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1"/>
      <c r="GX48" s="123"/>
      <c r="GY48" s="123"/>
      <c r="GZ48" s="124"/>
      <c r="HA48" s="174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3"/>
      <c r="IU48" s="163"/>
      <c r="IV48" s="163"/>
    </row>
    <row r="49" spans="1:256" s="126" customFormat="1" ht="12.75">
      <c r="A49" s="265" t="s">
        <v>102</v>
      </c>
      <c r="B49" s="192" t="s">
        <v>62</v>
      </c>
      <c r="C49" s="280">
        <f t="shared" si="16"/>
        <v>13</v>
      </c>
      <c r="D49" s="309">
        <f t="shared" si="62"/>
        <v>13</v>
      </c>
      <c r="E49" s="278">
        <f t="shared" si="18"/>
        <v>12</v>
      </c>
      <c r="F49" s="309">
        <f t="shared" si="19"/>
        <v>1</v>
      </c>
      <c r="G49" s="309">
        <f t="shared" si="20"/>
        <v>0</v>
      </c>
      <c r="H49" s="278">
        <f t="shared" si="21"/>
        <v>0</v>
      </c>
      <c r="I49" s="310">
        <f t="shared" si="22"/>
        <v>1169</v>
      </c>
      <c r="J49" s="185">
        <f t="shared" si="23"/>
        <v>89.92307692307692</v>
      </c>
      <c r="K49" s="185">
        <f>ABS(I49*100/I1)</f>
        <v>56.47342995169082</v>
      </c>
      <c r="L49" s="179">
        <f>K1</f>
        <v>23</v>
      </c>
      <c r="M49" s="310">
        <f t="shared" si="28"/>
        <v>13</v>
      </c>
      <c r="N49" s="179">
        <f>SUM(O49:Q49)</f>
        <v>0</v>
      </c>
      <c r="O49" s="179">
        <f>COUNTIF(X49:BO49,"DT")</f>
        <v>0</v>
      </c>
      <c r="P49" s="179">
        <f>COUNTIF(X49:BO49,"L")</f>
        <v>0</v>
      </c>
      <c r="Q49" s="179">
        <f>COUNTIF(X49:BO49,"S")</f>
        <v>0</v>
      </c>
      <c r="R49" s="153">
        <f t="shared" si="31"/>
        <v>0</v>
      </c>
      <c r="S49" s="154">
        <f t="shared" si="32"/>
        <v>0</v>
      </c>
      <c r="T49" s="281">
        <f t="shared" si="33"/>
        <v>0</v>
      </c>
      <c r="U49" s="281">
        <f t="shared" si="34"/>
        <v>0</v>
      </c>
      <c r="V49" s="120">
        <f t="shared" si="24"/>
        <v>1</v>
      </c>
      <c r="W49" s="156"/>
      <c r="X49" s="273"/>
      <c r="Y49" s="277"/>
      <c r="Z49" s="277"/>
      <c r="AA49" s="277"/>
      <c r="AB49" s="105"/>
      <c r="AC49" s="277"/>
      <c r="AD49" s="277"/>
      <c r="AE49" s="277"/>
      <c r="AF49" s="277"/>
      <c r="AG49" s="277"/>
      <c r="AH49" s="277" t="s">
        <v>123</v>
      </c>
      <c r="AI49" s="277" t="s">
        <v>123</v>
      </c>
      <c r="AJ49" s="277" t="s">
        <v>123</v>
      </c>
      <c r="AK49" s="277" t="s">
        <v>123</v>
      </c>
      <c r="AL49" s="277" t="s">
        <v>123</v>
      </c>
      <c r="AM49" s="277" t="s">
        <v>123</v>
      </c>
      <c r="AN49" s="277" t="s">
        <v>123</v>
      </c>
      <c r="AO49" s="277"/>
      <c r="AP49" s="277" t="s">
        <v>123</v>
      </c>
      <c r="AQ49" s="277" t="s">
        <v>123</v>
      </c>
      <c r="AR49" s="277"/>
      <c r="AS49" s="277"/>
      <c r="AT49" s="277"/>
      <c r="AU49" s="277" t="s">
        <v>123</v>
      </c>
      <c r="AV49" s="277"/>
      <c r="AW49" s="277"/>
      <c r="AX49" s="277"/>
      <c r="AY49" s="277"/>
      <c r="AZ49" s="277"/>
      <c r="BA49" s="277" t="s">
        <v>123</v>
      </c>
      <c r="BB49" s="277"/>
      <c r="BC49" s="277"/>
      <c r="BD49" s="277"/>
      <c r="BE49" s="277"/>
      <c r="BF49" s="277" t="s">
        <v>123</v>
      </c>
      <c r="BG49" s="277"/>
      <c r="BH49" s="277" t="s">
        <v>123</v>
      </c>
      <c r="BI49" s="192"/>
      <c r="BJ49" s="319"/>
      <c r="BK49" s="277"/>
      <c r="BL49" s="277"/>
      <c r="BM49" s="277"/>
      <c r="BN49" s="277"/>
      <c r="BO49" s="277"/>
      <c r="BP49" s="156"/>
      <c r="BQ49" s="273"/>
      <c r="BR49" s="277"/>
      <c r="BS49" s="277"/>
      <c r="BT49" s="277"/>
      <c r="BU49" s="105"/>
      <c r="BV49" s="277"/>
      <c r="BW49" s="277"/>
      <c r="BX49" s="277"/>
      <c r="BY49" s="277"/>
      <c r="BZ49" s="277"/>
      <c r="CA49" s="277">
        <v>90</v>
      </c>
      <c r="CB49" s="303">
        <v>89</v>
      </c>
      <c r="CC49" s="277">
        <v>90</v>
      </c>
      <c r="CD49" s="277">
        <v>90</v>
      </c>
      <c r="CE49" s="277">
        <v>90</v>
      </c>
      <c r="CF49" s="277">
        <v>90</v>
      </c>
      <c r="CG49" s="277">
        <v>90</v>
      </c>
      <c r="CH49" s="277"/>
      <c r="CI49" s="277">
        <v>90</v>
      </c>
      <c r="CJ49" s="277">
        <v>90</v>
      </c>
      <c r="CK49" s="277"/>
      <c r="CL49" s="277"/>
      <c r="CM49" s="277"/>
      <c r="CN49" s="277">
        <v>90</v>
      </c>
      <c r="CO49" s="277"/>
      <c r="CP49" s="277"/>
      <c r="CQ49" s="277"/>
      <c r="CR49" s="277"/>
      <c r="CS49" s="277"/>
      <c r="CT49" s="277">
        <v>90</v>
      </c>
      <c r="CU49" s="277"/>
      <c r="CV49" s="277"/>
      <c r="CW49" s="277"/>
      <c r="CX49" s="277"/>
      <c r="CY49" s="277">
        <v>90</v>
      </c>
      <c r="CZ49" s="277"/>
      <c r="DA49" s="277">
        <v>90</v>
      </c>
      <c r="DB49" s="192"/>
      <c r="DC49" s="277"/>
      <c r="DD49" s="277"/>
      <c r="DE49" s="277"/>
      <c r="DF49" s="277"/>
      <c r="DG49" s="277"/>
      <c r="DH49" s="192"/>
      <c r="DI49" s="155"/>
      <c r="DJ49" s="273"/>
      <c r="DK49" s="277"/>
      <c r="DL49" s="277"/>
      <c r="DM49" s="277"/>
      <c r="DN49" s="105"/>
      <c r="DO49" s="277"/>
      <c r="DP49" s="277"/>
      <c r="DQ49" s="277"/>
      <c r="DR49" s="277"/>
      <c r="DS49" s="277"/>
      <c r="DT49" s="277"/>
      <c r="DU49" s="277" t="s">
        <v>134</v>
      </c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192"/>
      <c r="EV49" s="277"/>
      <c r="EW49" s="277"/>
      <c r="EX49" s="105"/>
      <c r="EY49" s="191"/>
      <c r="EZ49" s="105"/>
      <c r="FA49" s="191"/>
      <c r="FB49" s="160">
        <f t="shared" si="39"/>
        <v>0</v>
      </c>
      <c r="FC49" s="169">
        <f t="shared" si="40"/>
        <v>0</v>
      </c>
      <c r="FD49" s="170">
        <f t="shared" si="41"/>
        <v>0</v>
      </c>
      <c r="FE49" s="166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20"/>
      <c r="GW49" s="180"/>
      <c r="GX49" s="105"/>
      <c r="GY49" s="105"/>
      <c r="GZ49" s="120"/>
      <c r="HA49" s="181">
        <f t="shared" si="30"/>
        <v>1</v>
      </c>
      <c r="HB49" s="119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>
        <v>1</v>
      </c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20"/>
      <c r="IT49" s="182"/>
      <c r="IU49" s="182"/>
      <c r="IV49" s="182"/>
    </row>
    <row r="50" spans="1:256" s="126" customFormat="1" ht="12.75">
      <c r="A50" s="265" t="s">
        <v>103</v>
      </c>
      <c r="B50" s="192" t="s">
        <v>62</v>
      </c>
      <c r="C50" s="280">
        <f aca="true" t="shared" si="63" ref="C50:C68">COUNT(BQ50:DH50)</f>
        <v>8</v>
      </c>
      <c r="D50" s="309">
        <f t="shared" si="62"/>
        <v>4</v>
      </c>
      <c r="E50" s="278">
        <f aca="true" t="shared" si="64" ref="E50:E68">COUNTIF(BQ50:DH50,90)</f>
        <v>3</v>
      </c>
      <c r="F50" s="309">
        <f aca="true" t="shared" si="65" ref="F50:F68">COUNTIF(DJ50:FA50,"I")</f>
        <v>1</v>
      </c>
      <c r="G50" s="309">
        <f aca="true" t="shared" si="66" ref="G50:G68">COUNTIF(DJ50:FA50,"E")</f>
        <v>4</v>
      </c>
      <c r="H50" s="278">
        <f aca="true" t="shared" si="67" ref="H50:H70">COUNTIF(BQ50:DH50,"S")</f>
        <v>0</v>
      </c>
      <c r="I50" s="310">
        <f aca="true" t="shared" si="68" ref="I50:I68">SUM(BQ50:DH50)</f>
        <v>363</v>
      </c>
      <c r="J50" s="185">
        <f t="shared" si="23"/>
        <v>45.375</v>
      </c>
      <c r="K50" s="185">
        <f>ABS(I50*100/I1)</f>
        <v>17.536231884057973</v>
      </c>
      <c r="L50" s="179">
        <f>K1</f>
        <v>23</v>
      </c>
      <c r="M50" s="310">
        <f t="shared" si="28"/>
        <v>8</v>
      </c>
      <c r="N50" s="179">
        <f>SUM(O50:Q50)</f>
        <v>0</v>
      </c>
      <c r="O50" s="179">
        <f>COUNTIF(X50:BO50,"DT")</f>
        <v>0</v>
      </c>
      <c r="P50" s="179">
        <f>COUNTIF(X50:BO50,"L")</f>
        <v>0</v>
      </c>
      <c r="Q50" s="179">
        <f>COUNTIF(X50:BO50,"S")</f>
        <v>0</v>
      </c>
      <c r="R50" s="153">
        <f t="shared" si="31"/>
        <v>0</v>
      </c>
      <c r="S50" s="154">
        <f t="shared" si="32"/>
        <v>0</v>
      </c>
      <c r="T50" s="281">
        <f t="shared" si="33"/>
        <v>0</v>
      </c>
      <c r="U50" s="281">
        <f t="shared" si="34"/>
        <v>0</v>
      </c>
      <c r="V50" s="120">
        <f t="shared" si="24"/>
        <v>3</v>
      </c>
      <c r="W50" s="156"/>
      <c r="X50" s="273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 t="s">
        <v>125</v>
      </c>
      <c r="AN50" s="277" t="s">
        <v>123</v>
      </c>
      <c r="AO50" s="277"/>
      <c r="AP50" s="277" t="s">
        <v>123</v>
      </c>
      <c r="AQ50" s="277" t="s">
        <v>123</v>
      </c>
      <c r="AR50" s="277"/>
      <c r="AS50" s="277"/>
      <c r="AT50" s="277"/>
      <c r="AU50" s="277" t="s">
        <v>123</v>
      </c>
      <c r="AV50" s="277"/>
      <c r="AW50" s="277"/>
      <c r="AX50" s="277"/>
      <c r="AY50" s="277" t="s">
        <v>125</v>
      </c>
      <c r="AZ50" s="277"/>
      <c r="BA50" s="277" t="s">
        <v>125</v>
      </c>
      <c r="BB50" s="277"/>
      <c r="BC50" s="277"/>
      <c r="BD50" s="277"/>
      <c r="BE50" s="277"/>
      <c r="BF50" s="277" t="s">
        <v>125</v>
      </c>
      <c r="BG50" s="277"/>
      <c r="BH50" s="277"/>
      <c r="BI50" s="192"/>
      <c r="BJ50" s="319"/>
      <c r="BK50" s="277"/>
      <c r="BL50" s="277"/>
      <c r="BM50" s="277"/>
      <c r="BN50" s="277"/>
      <c r="BO50" s="192"/>
      <c r="BP50" s="156"/>
      <c r="BQ50" s="273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303">
        <v>1</v>
      </c>
      <c r="CG50" s="277">
        <v>90</v>
      </c>
      <c r="CH50" s="277"/>
      <c r="CI50" s="303">
        <v>89</v>
      </c>
      <c r="CJ50" s="277">
        <v>90</v>
      </c>
      <c r="CK50" s="277"/>
      <c r="CL50" s="277"/>
      <c r="CM50" s="277"/>
      <c r="CN50" s="277">
        <v>90</v>
      </c>
      <c r="CO50" s="277"/>
      <c r="CP50" s="277"/>
      <c r="CQ50" s="277"/>
      <c r="CR50" s="303">
        <v>1</v>
      </c>
      <c r="CS50" s="277"/>
      <c r="CT50" s="303">
        <v>1</v>
      </c>
      <c r="CU50" s="277"/>
      <c r="CV50" s="277"/>
      <c r="CW50" s="277"/>
      <c r="CX50" s="277"/>
      <c r="CY50" s="303">
        <v>1</v>
      </c>
      <c r="CZ50" s="277"/>
      <c r="DA50" s="277"/>
      <c r="DB50" s="192"/>
      <c r="DC50" s="277"/>
      <c r="DD50" s="277"/>
      <c r="DE50" s="277"/>
      <c r="DF50" s="277"/>
      <c r="DG50" s="277"/>
      <c r="DH50" s="192"/>
      <c r="DI50" s="155"/>
      <c r="DJ50" s="273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 t="s">
        <v>133</v>
      </c>
      <c r="DZ50" s="277"/>
      <c r="EA50" s="277"/>
      <c r="EB50" s="277" t="s">
        <v>134</v>
      </c>
      <c r="EC50" s="277"/>
      <c r="ED50" s="277"/>
      <c r="EE50" s="277"/>
      <c r="EF50" s="277"/>
      <c r="EG50" s="277"/>
      <c r="EH50" s="277"/>
      <c r="EI50" s="277"/>
      <c r="EJ50" s="277"/>
      <c r="EK50" s="277" t="s">
        <v>133</v>
      </c>
      <c r="EL50" s="277"/>
      <c r="EM50" s="277" t="s">
        <v>133</v>
      </c>
      <c r="EN50" s="277"/>
      <c r="EO50" s="277"/>
      <c r="EP50" s="277"/>
      <c r="EQ50" s="277"/>
      <c r="ER50" s="277" t="s">
        <v>133</v>
      </c>
      <c r="ES50" s="277"/>
      <c r="ET50" s="277"/>
      <c r="EU50" s="192"/>
      <c r="EV50" s="277"/>
      <c r="EW50" s="277"/>
      <c r="EX50" s="105"/>
      <c r="EY50" s="296"/>
      <c r="EZ50" s="277"/>
      <c r="FA50" s="191"/>
      <c r="FB50" s="160">
        <f t="shared" si="39"/>
        <v>0</v>
      </c>
      <c r="FC50" s="169">
        <f t="shared" si="40"/>
        <v>0</v>
      </c>
      <c r="FD50" s="170">
        <f t="shared" si="41"/>
        <v>0</v>
      </c>
      <c r="FE50" s="166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1">
        <f t="shared" si="30"/>
        <v>3</v>
      </c>
      <c r="HB50" s="119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>
        <v>1</v>
      </c>
      <c r="HR50" s="105">
        <v>1</v>
      </c>
      <c r="HS50" s="105"/>
      <c r="HT50" s="105">
        <v>1</v>
      </c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20"/>
      <c r="IT50" s="182"/>
      <c r="IU50" s="182"/>
      <c r="IV50" s="182"/>
    </row>
    <row r="51" spans="1:256" s="126" customFormat="1" ht="12.75">
      <c r="A51" s="265" t="s">
        <v>104</v>
      </c>
      <c r="B51" s="192" t="s">
        <v>62</v>
      </c>
      <c r="C51" s="280">
        <f t="shared" si="63"/>
        <v>0</v>
      </c>
      <c r="D51" s="309">
        <f t="shared" si="62"/>
        <v>0</v>
      </c>
      <c r="E51" s="278">
        <f t="shared" si="64"/>
        <v>0</v>
      </c>
      <c r="F51" s="309">
        <f t="shared" si="65"/>
        <v>0</v>
      </c>
      <c r="G51" s="309">
        <f t="shared" si="66"/>
        <v>0</v>
      </c>
      <c r="H51" s="278">
        <f t="shared" si="67"/>
        <v>0</v>
      </c>
      <c r="I51" s="310">
        <f t="shared" si="68"/>
        <v>0</v>
      </c>
      <c r="J51" s="185" t="e">
        <f t="shared" si="23"/>
        <v>#DIV/0!</v>
      </c>
      <c r="K51" s="185">
        <f>ABS(I51*100/I1)</f>
        <v>0</v>
      </c>
      <c r="L51" s="179">
        <f>K1</f>
        <v>23</v>
      </c>
      <c r="M51" s="310">
        <f t="shared" si="28"/>
        <v>0</v>
      </c>
      <c r="N51" s="179">
        <f>SUM(O51:Q51)</f>
        <v>0</v>
      </c>
      <c r="O51" s="179">
        <f>COUNTIF(X51:BO51,"DT")</f>
        <v>0</v>
      </c>
      <c r="P51" s="179">
        <f>COUNTIF(X51:BO51,"L")</f>
        <v>0</v>
      </c>
      <c r="Q51" s="179">
        <f>COUNTIF(X51:BO51,"S")</f>
        <v>0</v>
      </c>
      <c r="R51" s="153">
        <f t="shared" si="31"/>
        <v>0</v>
      </c>
      <c r="S51" s="154">
        <f t="shared" si="32"/>
        <v>0</v>
      </c>
      <c r="T51" s="281">
        <f t="shared" si="33"/>
        <v>0</v>
      </c>
      <c r="U51" s="281">
        <f t="shared" si="34"/>
        <v>0</v>
      </c>
      <c r="V51" s="120">
        <f t="shared" si="24"/>
        <v>0</v>
      </c>
      <c r="W51" s="156"/>
      <c r="X51" s="273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192"/>
      <c r="BJ51" s="319"/>
      <c r="BK51" s="277"/>
      <c r="BL51" s="277"/>
      <c r="BM51" s="277"/>
      <c r="BN51" s="277"/>
      <c r="BO51" s="277"/>
      <c r="BP51" s="156"/>
      <c r="BQ51" s="273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192"/>
      <c r="DC51" s="277"/>
      <c r="DD51" s="277"/>
      <c r="DE51" s="277"/>
      <c r="DF51" s="277"/>
      <c r="DG51" s="277"/>
      <c r="DH51" s="192"/>
      <c r="DI51" s="155"/>
      <c r="DJ51" s="273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192"/>
      <c r="EV51" s="277"/>
      <c r="EW51" s="277"/>
      <c r="EX51" s="105"/>
      <c r="EY51" s="191"/>
      <c r="EZ51" s="105"/>
      <c r="FA51" s="191"/>
      <c r="FB51" s="160">
        <f t="shared" si="39"/>
        <v>0</v>
      </c>
      <c r="FC51" s="169">
        <f t="shared" si="40"/>
        <v>0</v>
      </c>
      <c r="FD51" s="170">
        <f t="shared" si="41"/>
        <v>0</v>
      </c>
      <c r="FE51" s="166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1">
        <f t="shared" si="30"/>
        <v>0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20"/>
      <c r="IT51" s="182"/>
      <c r="IU51" s="182"/>
      <c r="IV51" s="182"/>
    </row>
    <row r="52" spans="1:256" s="126" customFormat="1" ht="12.75">
      <c r="A52" s="279" t="s">
        <v>105</v>
      </c>
      <c r="B52" s="192" t="s">
        <v>62</v>
      </c>
      <c r="C52" s="280">
        <f t="shared" si="63"/>
        <v>6</v>
      </c>
      <c r="D52" s="309">
        <f t="shared" si="62"/>
        <v>5</v>
      </c>
      <c r="E52" s="278">
        <f t="shared" si="64"/>
        <v>1</v>
      </c>
      <c r="F52" s="309">
        <f t="shared" si="65"/>
        <v>4</v>
      </c>
      <c r="G52" s="309">
        <f t="shared" si="66"/>
        <v>1</v>
      </c>
      <c r="H52" s="278">
        <f t="shared" si="67"/>
        <v>0</v>
      </c>
      <c r="I52" s="310">
        <f t="shared" si="68"/>
        <v>447</v>
      </c>
      <c r="J52" s="185">
        <f t="shared" si="23"/>
        <v>74.5</v>
      </c>
      <c r="K52" s="185">
        <f>ABS(I52*100/I1)</f>
        <v>21.594202898550726</v>
      </c>
      <c r="L52" s="179">
        <f>K1</f>
        <v>23</v>
      </c>
      <c r="M52" s="310">
        <f t="shared" si="28"/>
        <v>6</v>
      </c>
      <c r="N52" s="179">
        <f>SUM(O52:Q52)</f>
        <v>0</v>
      </c>
      <c r="O52" s="179">
        <f>COUNTIF(X52:BO52,"DT")</f>
        <v>0</v>
      </c>
      <c r="P52" s="179">
        <f>COUNTIF(X52:BO52,"L")</f>
        <v>0</v>
      </c>
      <c r="Q52" s="179">
        <f>COUNTIF(X52:BO52,"S")</f>
        <v>0</v>
      </c>
      <c r="R52" s="153">
        <f t="shared" si="31"/>
        <v>0</v>
      </c>
      <c r="S52" s="154">
        <f t="shared" si="32"/>
        <v>0</v>
      </c>
      <c r="T52" s="281">
        <f t="shared" si="33"/>
        <v>0</v>
      </c>
      <c r="U52" s="281">
        <f t="shared" si="34"/>
        <v>0</v>
      </c>
      <c r="V52" s="120">
        <f t="shared" si="24"/>
        <v>0</v>
      </c>
      <c r="W52" s="156"/>
      <c r="X52" s="273" t="s">
        <v>123</v>
      </c>
      <c r="Y52" s="277" t="s">
        <v>123</v>
      </c>
      <c r="Z52" s="277" t="s">
        <v>123</v>
      </c>
      <c r="AA52" s="277" t="s">
        <v>123</v>
      </c>
      <c r="AB52" s="277"/>
      <c r="AC52" s="277"/>
      <c r="AD52" s="277"/>
      <c r="AE52" s="277" t="s">
        <v>123</v>
      </c>
      <c r="AF52" s="277" t="s">
        <v>125</v>
      </c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192"/>
      <c r="BJ52" s="319"/>
      <c r="BK52" s="277"/>
      <c r="BL52" s="277"/>
      <c r="BM52" s="277"/>
      <c r="BN52" s="277"/>
      <c r="BO52" s="192"/>
      <c r="BP52" s="156"/>
      <c r="BQ52" s="273">
        <v>90</v>
      </c>
      <c r="BR52" s="303">
        <v>89</v>
      </c>
      <c r="BS52" s="303">
        <v>89</v>
      </c>
      <c r="BT52" s="303">
        <v>89</v>
      </c>
      <c r="BU52" s="277"/>
      <c r="BV52" s="277"/>
      <c r="BW52" s="277"/>
      <c r="BX52" s="277">
        <v>89</v>
      </c>
      <c r="BY52" s="303">
        <v>1</v>
      </c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192"/>
      <c r="DC52" s="277"/>
      <c r="DD52" s="277"/>
      <c r="DE52" s="277"/>
      <c r="DF52" s="277"/>
      <c r="DG52" s="277"/>
      <c r="DH52" s="192"/>
      <c r="DI52" s="155"/>
      <c r="DJ52" s="273"/>
      <c r="DK52" s="277" t="s">
        <v>134</v>
      </c>
      <c r="DL52" s="277" t="s">
        <v>134</v>
      </c>
      <c r="DM52" s="277" t="s">
        <v>134</v>
      </c>
      <c r="DN52" s="277"/>
      <c r="DO52" s="277"/>
      <c r="DP52" s="277"/>
      <c r="DQ52" s="277" t="s">
        <v>134</v>
      </c>
      <c r="DR52" s="277" t="s">
        <v>133</v>
      </c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192"/>
      <c r="EV52" s="277"/>
      <c r="EW52" s="277"/>
      <c r="EX52" s="105"/>
      <c r="EY52" s="191"/>
      <c r="EZ52" s="105"/>
      <c r="FA52" s="191"/>
      <c r="FB52" s="160">
        <f t="shared" si="39"/>
        <v>0</v>
      </c>
      <c r="FC52" s="169">
        <f t="shared" si="40"/>
        <v>0</v>
      </c>
      <c r="FD52" s="170">
        <f t="shared" si="41"/>
        <v>0</v>
      </c>
      <c r="FE52" s="166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1">
        <f t="shared" si="30"/>
        <v>0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2"/>
      <c r="IU52" s="182"/>
      <c r="IV52" s="182"/>
    </row>
    <row r="53" spans="1:256" ht="12.75" hidden="1">
      <c r="A53" s="119"/>
      <c r="B53" s="167"/>
      <c r="C53" s="183">
        <f t="shared" si="63"/>
        <v>0</v>
      </c>
      <c r="D53" s="184">
        <f t="shared" si="62"/>
        <v>0</v>
      </c>
      <c r="E53" s="105">
        <f t="shared" si="64"/>
        <v>0</v>
      </c>
      <c r="F53" s="184">
        <f t="shared" si="65"/>
        <v>0</v>
      </c>
      <c r="G53" s="184">
        <f t="shared" si="66"/>
        <v>0</v>
      </c>
      <c r="H53" s="105">
        <f t="shared" si="67"/>
        <v>0</v>
      </c>
      <c r="I53" s="179">
        <f t="shared" si="68"/>
        <v>0</v>
      </c>
      <c r="J53" s="185" t="e">
        <f aca="true" t="shared" si="69" ref="J53:J64">ABS(I53/C53)</f>
        <v>#DIV/0!</v>
      </c>
      <c r="K53" s="185">
        <f>ABS(I53*100/I1)</f>
        <v>0</v>
      </c>
      <c r="L53" s="179">
        <f>K1</f>
        <v>23</v>
      </c>
      <c r="M53" s="179">
        <f t="shared" si="28"/>
        <v>0</v>
      </c>
      <c r="N53" s="179">
        <f aca="true" t="shared" si="70" ref="N53:N64">SUM(O53:Q53)</f>
        <v>0</v>
      </c>
      <c r="O53" s="179">
        <f aca="true" t="shared" si="71" ref="O53:O68">COUNTIF(X53:BM53,"DT")</f>
        <v>0</v>
      </c>
      <c r="P53" s="179">
        <f aca="true" t="shared" si="72" ref="P53:P68">COUNTIF(X53:BM53,"L")</f>
        <v>0</v>
      </c>
      <c r="Q53" s="179">
        <f aca="true" t="shared" si="73" ref="Q53:Q68">COUNTIF(X53:BM53,"S")</f>
        <v>0</v>
      </c>
      <c r="R53" s="153">
        <f t="shared" si="31"/>
        <v>0</v>
      </c>
      <c r="S53" s="154">
        <f t="shared" si="32"/>
        <v>0</v>
      </c>
      <c r="T53" s="281">
        <f t="shared" si="33"/>
        <v>0</v>
      </c>
      <c r="U53" s="281">
        <f t="shared" si="34"/>
        <v>0</v>
      </c>
      <c r="V53" s="120">
        <f t="shared" si="24"/>
        <v>0</v>
      </c>
      <c r="W53" s="156"/>
      <c r="X53" s="166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67"/>
      <c r="BJ53" s="180"/>
      <c r="BK53" s="105"/>
      <c r="BL53" s="105"/>
      <c r="BM53" s="105"/>
      <c r="BN53" s="105"/>
      <c r="BO53" s="167"/>
      <c r="BP53" s="156"/>
      <c r="BQ53" s="166"/>
      <c r="BR53" s="278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67"/>
      <c r="DC53" s="105"/>
      <c r="DD53" s="105"/>
      <c r="DE53" s="277"/>
      <c r="DF53" s="296"/>
      <c r="DG53" s="277"/>
      <c r="DH53" s="192"/>
      <c r="DI53" s="155"/>
      <c r="DJ53" s="166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67"/>
      <c r="EV53" s="105"/>
      <c r="EW53" s="105"/>
      <c r="EX53" s="105"/>
      <c r="EY53" s="191"/>
      <c r="EZ53" s="105"/>
      <c r="FA53" s="191"/>
      <c r="FB53" s="160">
        <f t="shared" si="39"/>
        <v>0</v>
      </c>
      <c r="FC53" s="169">
        <f t="shared" si="40"/>
        <v>0</v>
      </c>
      <c r="FD53" s="170">
        <f t="shared" si="41"/>
        <v>0</v>
      </c>
      <c r="FE53" s="166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5"/>
      <c r="GZ53" s="186"/>
      <c r="HA53" s="181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5"/>
      <c r="IS53" s="186"/>
      <c r="IT53" s="187"/>
      <c r="IU53" s="187"/>
      <c r="IV53" s="187"/>
    </row>
    <row r="54" spans="1:256" ht="13.5" customHeight="1" hidden="1">
      <c r="A54" s="119"/>
      <c r="B54" s="167"/>
      <c r="C54" s="183">
        <f t="shared" si="63"/>
        <v>0</v>
      </c>
      <c r="D54" s="184">
        <f t="shared" si="62"/>
        <v>0</v>
      </c>
      <c r="E54" s="105">
        <f t="shared" si="64"/>
        <v>0</v>
      </c>
      <c r="F54" s="184">
        <f t="shared" si="65"/>
        <v>0</v>
      </c>
      <c r="G54" s="184">
        <f t="shared" si="66"/>
        <v>0</v>
      </c>
      <c r="H54" s="105">
        <f t="shared" si="67"/>
        <v>0</v>
      </c>
      <c r="I54" s="179">
        <f t="shared" si="68"/>
        <v>0</v>
      </c>
      <c r="J54" s="185" t="e">
        <f t="shared" si="69"/>
        <v>#DIV/0!</v>
      </c>
      <c r="K54" s="185">
        <f>ABS(I54*100/I1)</f>
        <v>0</v>
      </c>
      <c r="L54" s="179">
        <f>K1</f>
        <v>23</v>
      </c>
      <c r="M54" s="179">
        <f t="shared" si="28"/>
        <v>0</v>
      </c>
      <c r="N54" s="179">
        <f t="shared" si="70"/>
        <v>0</v>
      </c>
      <c r="O54" s="179">
        <f t="shared" si="71"/>
        <v>0</v>
      </c>
      <c r="P54" s="179">
        <f t="shared" si="72"/>
        <v>0</v>
      </c>
      <c r="Q54" s="179">
        <f t="shared" si="73"/>
        <v>0</v>
      </c>
      <c r="R54" s="153">
        <f t="shared" si="31"/>
        <v>0</v>
      </c>
      <c r="S54" s="154">
        <f t="shared" si="32"/>
        <v>0</v>
      </c>
      <c r="T54" s="281">
        <f t="shared" si="33"/>
        <v>0</v>
      </c>
      <c r="U54" s="281">
        <f t="shared" si="34"/>
        <v>0</v>
      </c>
      <c r="V54" s="120">
        <f t="shared" si="24"/>
        <v>0</v>
      </c>
      <c r="W54" s="156"/>
      <c r="X54" s="166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67"/>
      <c r="BJ54" s="180"/>
      <c r="BK54" s="105"/>
      <c r="BL54" s="105"/>
      <c r="BM54" s="105"/>
      <c r="BN54" s="105"/>
      <c r="BO54" s="167"/>
      <c r="BP54" s="156"/>
      <c r="BQ54" s="166"/>
      <c r="BR54" s="278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67"/>
      <c r="DC54" s="105"/>
      <c r="DD54" s="105"/>
      <c r="DE54" s="105"/>
      <c r="DF54" s="191"/>
      <c r="DG54" s="105"/>
      <c r="DH54" s="167"/>
      <c r="DI54" s="155"/>
      <c r="DJ54" s="166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67"/>
      <c r="EV54" s="105"/>
      <c r="EW54" s="105"/>
      <c r="EX54" s="105"/>
      <c r="EY54" s="191"/>
      <c r="EZ54" s="105"/>
      <c r="FA54" s="191"/>
      <c r="FB54" s="160">
        <f t="shared" si="39"/>
        <v>0</v>
      </c>
      <c r="FC54" s="169">
        <f t="shared" si="40"/>
        <v>0</v>
      </c>
      <c r="FD54" s="170">
        <f t="shared" si="41"/>
        <v>0</v>
      </c>
      <c r="FE54" s="166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5"/>
      <c r="GZ54" s="186"/>
      <c r="HA54" s="181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5"/>
      <c r="IS54" s="186"/>
      <c r="IT54" s="187"/>
      <c r="IU54" s="187"/>
      <c r="IV54" s="187"/>
    </row>
    <row r="55" spans="1:256" ht="12.75">
      <c r="A55" s="279" t="s">
        <v>124</v>
      </c>
      <c r="B55" s="193"/>
      <c r="C55" s="280">
        <f t="shared" si="63"/>
        <v>12</v>
      </c>
      <c r="D55" s="309">
        <f t="shared" si="62"/>
        <v>5</v>
      </c>
      <c r="E55" s="278">
        <f t="shared" si="64"/>
        <v>3</v>
      </c>
      <c r="F55" s="309">
        <f t="shared" si="65"/>
        <v>3</v>
      </c>
      <c r="G55" s="309">
        <f t="shared" si="66"/>
        <v>6</v>
      </c>
      <c r="H55" s="278">
        <f t="shared" si="67"/>
        <v>0</v>
      </c>
      <c r="I55" s="310">
        <f t="shared" si="68"/>
        <v>543</v>
      </c>
      <c r="J55" s="185">
        <f t="shared" si="69"/>
        <v>45.25</v>
      </c>
      <c r="K55" s="185">
        <f>ABS(I55*100/I1)</f>
        <v>26.231884057971016</v>
      </c>
      <c r="L55" s="179">
        <f>K1</f>
        <v>23</v>
      </c>
      <c r="M55" s="310">
        <f t="shared" si="28"/>
        <v>11</v>
      </c>
      <c r="N55" s="179">
        <f t="shared" si="70"/>
        <v>0</v>
      </c>
      <c r="O55" s="179">
        <f t="shared" si="71"/>
        <v>0</v>
      </c>
      <c r="P55" s="179">
        <f t="shared" si="72"/>
        <v>0</v>
      </c>
      <c r="Q55" s="179">
        <f t="shared" si="73"/>
        <v>0</v>
      </c>
      <c r="R55" s="153">
        <f t="shared" si="31"/>
        <v>0</v>
      </c>
      <c r="S55" s="154">
        <f t="shared" si="32"/>
        <v>0</v>
      </c>
      <c r="T55" s="281">
        <f t="shared" si="33"/>
        <v>0</v>
      </c>
      <c r="U55" s="281">
        <f t="shared" si="34"/>
        <v>0</v>
      </c>
      <c r="V55" s="120">
        <f t="shared" si="24"/>
        <v>0</v>
      </c>
      <c r="W55" s="156"/>
      <c r="X55" s="273" t="s">
        <v>125</v>
      </c>
      <c r="Y55" s="277" t="s">
        <v>123</v>
      </c>
      <c r="Z55" s="105"/>
      <c r="AA55" s="105"/>
      <c r="AB55" s="105"/>
      <c r="AC55" s="277" t="s">
        <v>125</v>
      </c>
      <c r="AD55" s="105"/>
      <c r="AE55" s="277" t="s">
        <v>125</v>
      </c>
      <c r="AF55" s="277" t="s">
        <v>123</v>
      </c>
      <c r="AG55" s="277" t="s">
        <v>123</v>
      </c>
      <c r="AH55" s="277" t="s">
        <v>123</v>
      </c>
      <c r="AI55" s="105"/>
      <c r="AJ55" s="277" t="s">
        <v>123</v>
      </c>
      <c r="AK55" s="277" t="s">
        <v>125</v>
      </c>
      <c r="AL55" s="105"/>
      <c r="AM55" s="105"/>
      <c r="AN55" s="277" t="s">
        <v>125</v>
      </c>
      <c r="AO55" s="105"/>
      <c r="AP55" s="277" t="s">
        <v>125</v>
      </c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67"/>
      <c r="BJ55" s="180"/>
      <c r="BK55" s="105"/>
      <c r="BL55" s="105"/>
      <c r="BM55" s="105"/>
      <c r="BN55" s="105"/>
      <c r="BO55" s="167"/>
      <c r="BP55" s="156"/>
      <c r="BQ55" s="302">
        <v>1</v>
      </c>
      <c r="BR55" s="303">
        <v>89</v>
      </c>
      <c r="BS55" s="105"/>
      <c r="BT55" s="105"/>
      <c r="BU55" s="303">
        <v>89</v>
      </c>
      <c r="BV55" s="303">
        <v>1</v>
      </c>
      <c r="BW55" s="105"/>
      <c r="BX55" s="303">
        <v>1</v>
      </c>
      <c r="BY55" s="303">
        <v>89</v>
      </c>
      <c r="BZ55" s="277">
        <v>90</v>
      </c>
      <c r="CA55" s="277">
        <v>90</v>
      </c>
      <c r="CB55" s="105"/>
      <c r="CC55" s="277">
        <v>90</v>
      </c>
      <c r="CD55" s="303">
        <v>1</v>
      </c>
      <c r="CE55" s="105"/>
      <c r="CF55" s="105"/>
      <c r="CG55" s="303">
        <v>1</v>
      </c>
      <c r="CH55" s="105"/>
      <c r="CI55" s="303">
        <v>1</v>
      </c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67"/>
      <c r="DC55" s="105"/>
      <c r="DD55" s="105"/>
      <c r="DE55" s="105"/>
      <c r="DF55" s="191"/>
      <c r="DG55" s="105"/>
      <c r="DH55" s="167"/>
      <c r="DI55" s="155"/>
      <c r="DJ55" s="273" t="s">
        <v>133</v>
      </c>
      <c r="DK55" s="277" t="s">
        <v>134</v>
      </c>
      <c r="DL55" s="105"/>
      <c r="DM55" s="105"/>
      <c r="DN55" s="322" t="s">
        <v>134</v>
      </c>
      <c r="DO55" s="277" t="s">
        <v>133</v>
      </c>
      <c r="DP55" s="105"/>
      <c r="DQ55" s="277" t="s">
        <v>133</v>
      </c>
      <c r="DR55" s="277" t="s">
        <v>134</v>
      </c>
      <c r="DS55" s="277"/>
      <c r="DT55" s="277"/>
      <c r="DU55" s="105"/>
      <c r="DV55" s="277"/>
      <c r="DW55" s="277" t="s">
        <v>133</v>
      </c>
      <c r="DX55" s="105"/>
      <c r="DY55" s="105"/>
      <c r="DZ55" s="277" t="s">
        <v>133</v>
      </c>
      <c r="EA55" s="105"/>
      <c r="EB55" s="277" t="s">
        <v>133</v>
      </c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67"/>
      <c r="EV55" s="105"/>
      <c r="EW55" s="105"/>
      <c r="EX55" s="105"/>
      <c r="EY55" s="191"/>
      <c r="EZ55" s="105"/>
      <c r="FA55" s="191"/>
      <c r="FB55" s="160">
        <f t="shared" si="39"/>
        <v>0</v>
      </c>
      <c r="FC55" s="169">
        <f t="shared" si="40"/>
        <v>0</v>
      </c>
      <c r="FD55" s="170">
        <f t="shared" si="41"/>
        <v>0</v>
      </c>
      <c r="FE55" s="166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5"/>
      <c r="GZ55" s="186"/>
      <c r="HA55" s="181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5"/>
      <c r="IS55" s="186"/>
      <c r="IT55" s="187"/>
      <c r="IU55" s="187"/>
      <c r="IV55" s="187"/>
    </row>
    <row r="56" spans="1:256" ht="12.75">
      <c r="A56" s="279" t="s">
        <v>126</v>
      </c>
      <c r="B56" s="194"/>
      <c r="C56" s="280">
        <f t="shared" si="63"/>
        <v>13</v>
      </c>
      <c r="D56" s="309">
        <f t="shared" si="62"/>
        <v>13</v>
      </c>
      <c r="E56" s="278">
        <f t="shared" si="64"/>
        <v>11</v>
      </c>
      <c r="F56" s="309">
        <f t="shared" si="65"/>
        <v>1</v>
      </c>
      <c r="G56" s="309">
        <f t="shared" si="66"/>
        <v>0</v>
      </c>
      <c r="H56" s="278">
        <f t="shared" si="67"/>
        <v>0</v>
      </c>
      <c r="I56" s="310">
        <f t="shared" si="68"/>
        <v>1168</v>
      </c>
      <c r="J56" s="185">
        <f t="shared" si="69"/>
        <v>89.84615384615384</v>
      </c>
      <c r="K56" s="185">
        <f>ABS(I56*100/I1)</f>
        <v>56.42512077294686</v>
      </c>
      <c r="L56" s="179">
        <f>K1</f>
        <v>23</v>
      </c>
      <c r="M56" s="310">
        <f t="shared" si="28"/>
        <v>13</v>
      </c>
      <c r="N56" s="179">
        <f t="shared" si="70"/>
        <v>0</v>
      </c>
      <c r="O56" s="179">
        <f t="shared" si="71"/>
        <v>0</v>
      </c>
      <c r="P56" s="179">
        <f t="shared" si="72"/>
        <v>0</v>
      </c>
      <c r="Q56" s="179">
        <f t="shared" si="73"/>
        <v>0</v>
      </c>
      <c r="R56" s="153">
        <f t="shared" si="31"/>
        <v>2</v>
      </c>
      <c r="S56" s="154">
        <f t="shared" si="32"/>
        <v>0</v>
      </c>
      <c r="T56" s="281">
        <f t="shared" si="33"/>
        <v>1</v>
      </c>
      <c r="U56" s="281">
        <f t="shared" si="34"/>
        <v>1</v>
      </c>
      <c r="V56" s="120">
        <f t="shared" si="24"/>
        <v>1</v>
      </c>
      <c r="W56" s="156"/>
      <c r="X56" s="273" t="s">
        <v>123</v>
      </c>
      <c r="Y56" s="105"/>
      <c r="Z56" s="277" t="s">
        <v>123</v>
      </c>
      <c r="AA56" s="277" t="s">
        <v>123</v>
      </c>
      <c r="AB56" s="105"/>
      <c r="AC56" s="277" t="s">
        <v>123</v>
      </c>
      <c r="AD56" s="277" t="s">
        <v>123</v>
      </c>
      <c r="AE56" s="277" t="s">
        <v>123</v>
      </c>
      <c r="AF56" s="277" t="s">
        <v>123</v>
      </c>
      <c r="AG56" s="105"/>
      <c r="AH56" s="105"/>
      <c r="AI56" s="105"/>
      <c r="AJ56" s="105"/>
      <c r="AK56" s="277" t="s">
        <v>123</v>
      </c>
      <c r="AL56" s="277" t="s">
        <v>123</v>
      </c>
      <c r="AM56" s="277" t="s">
        <v>123</v>
      </c>
      <c r="AN56" s="277" t="s">
        <v>123</v>
      </c>
      <c r="AO56" s="105"/>
      <c r="AP56" s="277" t="s">
        <v>123</v>
      </c>
      <c r="AQ56" s="105"/>
      <c r="AR56" s="105"/>
      <c r="AS56" s="105"/>
      <c r="AT56" s="105"/>
      <c r="AU56" s="277" t="s">
        <v>123</v>
      </c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67"/>
      <c r="BJ56" s="180"/>
      <c r="BK56" s="105"/>
      <c r="BL56" s="105"/>
      <c r="BM56" s="105"/>
      <c r="BN56" s="105"/>
      <c r="BO56" s="167"/>
      <c r="BP56" s="156"/>
      <c r="BQ56" s="325">
        <v>89</v>
      </c>
      <c r="BR56" s="105"/>
      <c r="BS56" s="277">
        <v>90</v>
      </c>
      <c r="BT56" s="277">
        <v>90</v>
      </c>
      <c r="BU56" s="105"/>
      <c r="BV56" s="277">
        <v>90</v>
      </c>
      <c r="BW56" s="277">
        <v>90</v>
      </c>
      <c r="BX56" s="277">
        <v>90</v>
      </c>
      <c r="BY56" s="303">
        <v>89</v>
      </c>
      <c r="BZ56" s="105"/>
      <c r="CA56" s="105"/>
      <c r="CB56" s="105"/>
      <c r="CC56" s="105"/>
      <c r="CD56" s="277">
        <v>90</v>
      </c>
      <c r="CE56" s="277">
        <v>90</v>
      </c>
      <c r="CF56" s="277">
        <v>90</v>
      </c>
      <c r="CG56" s="277">
        <v>90</v>
      </c>
      <c r="CH56" s="105"/>
      <c r="CI56" s="277">
        <v>90</v>
      </c>
      <c r="CJ56" s="105"/>
      <c r="CK56" s="105"/>
      <c r="CL56" s="105"/>
      <c r="CM56" s="105"/>
      <c r="CN56" s="277">
        <v>90</v>
      </c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67"/>
      <c r="DC56" s="105"/>
      <c r="DD56" s="105"/>
      <c r="DE56" s="105"/>
      <c r="DF56" s="191"/>
      <c r="DG56" s="105"/>
      <c r="DH56" s="167"/>
      <c r="DI56" s="155"/>
      <c r="DJ56" s="273"/>
      <c r="DK56" s="105"/>
      <c r="DL56" s="277"/>
      <c r="DM56" s="277"/>
      <c r="DN56" s="105"/>
      <c r="DO56" s="277"/>
      <c r="DP56" s="277"/>
      <c r="DQ56" s="277"/>
      <c r="DR56" s="277" t="s">
        <v>134</v>
      </c>
      <c r="DS56" s="105"/>
      <c r="DT56" s="105"/>
      <c r="DU56" s="105"/>
      <c r="DV56" s="105"/>
      <c r="DW56" s="277"/>
      <c r="DX56" s="277"/>
      <c r="DY56" s="277"/>
      <c r="DZ56" s="277"/>
      <c r="EA56" s="105"/>
      <c r="EB56" s="277"/>
      <c r="EC56" s="105"/>
      <c r="ED56" s="105"/>
      <c r="EE56" s="105"/>
      <c r="EF56" s="105"/>
      <c r="EG56" s="277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67"/>
      <c r="EV56" s="105"/>
      <c r="EW56" s="105"/>
      <c r="EX56" s="105"/>
      <c r="EY56" s="191"/>
      <c r="EZ56" s="105"/>
      <c r="FA56" s="191"/>
      <c r="FB56" s="160">
        <f t="shared" si="39"/>
        <v>2</v>
      </c>
      <c r="FC56" s="169">
        <f t="shared" si="40"/>
        <v>0</v>
      </c>
      <c r="FD56" s="170">
        <f t="shared" si="41"/>
        <v>1</v>
      </c>
      <c r="FE56" s="324" t="s">
        <v>136</v>
      </c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278">
        <v>1</v>
      </c>
      <c r="FS56" s="105"/>
      <c r="FT56" s="278">
        <v>1</v>
      </c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5"/>
      <c r="GZ56" s="186"/>
      <c r="HA56" s="181">
        <f t="shared" si="30"/>
        <v>1</v>
      </c>
      <c r="HB56" s="119"/>
      <c r="HC56" s="105"/>
      <c r="HD56" s="105"/>
      <c r="HE56" s="105"/>
      <c r="HF56" s="105"/>
      <c r="HG56" s="105"/>
      <c r="HH56" s="105"/>
      <c r="HI56" s="105">
        <v>1</v>
      </c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5"/>
      <c r="IS56" s="186"/>
      <c r="IT56" s="187"/>
      <c r="IU56" s="187"/>
      <c r="IV56" s="187"/>
    </row>
    <row r="57" spans="1:256" ht="12.75">
      <c r="A57" s="320" t="s">
        <v>127</v>
      </c>
      <c r="B57" s="194"/>
      <c r="C57" s="280">
        <f t="shared" si="63"/>
        <v>4</v>
      </c>
      <c r="D57" s="309">
        <f t="shared" si="62"/>
        <v>1</v>
      </c>
      <c r="E57" s="278">
        <f t="shared" si="64"/>
        <v>0</v>
      </c>
      <c r="F57" s="309">
        <f t="shared" si="65"/>
        <v>1</v>
      </c>
      <c r="G57" s="309">
        <f t="shared" si="66"/>
        <v>3</v>
      </c>
      <c r="H57" s="278">
        <f t="shared" si="67"/>
        <v>0</v>
      </c>
      <c r="I57" s="310">
        <f t="shared" si="68"/>
        <v>92</v>
      </c>
      <c r="J57" s="185">
        <f t="shared" si="69"/>
        <v>23</v>
      </c>
      <c r="K57" s="185">
        <f>ABS(I57*100/I1)</f>
        <v>4.444444444444445</v>
      </c>
      <c r="L57" s="179">
        <f>K1</f>
        <v>23</v>
      </c>
      <c r="M57" s="310">
        <f t="shared" si="28"/>
        <v>4</v>
      </c>
      <c r="N57" s="179">
        <f t="shared" si="70"/>
        <v>0</v>
      </c>
      <c r="O57" s="179">
        <f t="shared" si="71"/>
        <v>0</v>
      </c>
      <c r="P57" s="179">
        <f t="shared" si="72"/>
        <v>0</v>
      </c>
      <c r="Q57" s="179">
        <f t="shared" si="73"/>
        <v>0</v>
      </c>
      <c r="R57" s="153">
        <f t="shared" si="31"/>
        <v>0</v>
      </c>
      <c r="S57" s="154">
        <f t="shared" si="32"/>
        <v>0</v>
      </c>
      <c r="T57" s="281">
        <f t="shared" si="33"/>
        <v>0</v>
      </c>
      <c r="U57" s="281">
        <f t="shared" si="34"/>
        <v>0</v>
      </c>
      <c r="V57" s="120">
        <f t="shared" si="24"/>
        <v>0</v>
      </c>
      <c r="W57" s="156"/>
      <c r="X57" s="166"/>
      <c r="Y57" s="105"/>
      <c r="Z57" s="105"/>
      <c r="AA57" s="105"/>
      <c r="AB57" s="105"/>
      <c r="AC57" s="105"/>
      <c r="AD57" s="105"/>
      <c r="AE57" s="105"/>
      <c r="AF57" s="277" t="s">
        <v>125</v>
      </c>
      <c r="AG57" s="277" t="s">
        <v>125</v>
      </c>
      <c r="AH57" s="277" t="s">
        <v>123</v>
      </c>
      <c r="AI57" s="105"/>
      <c r="AJ57" s="277" t="s">
        <v>125</v>
      </c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67"/>
      <c r="BJ57" s="180"/>
      <c r="BK57" s="105"/>
      <c r="BL57" s="105"/>
      <c r="BM57" s="105"/>
      <c r="BN57" s="105"/>
      <c r="BO57" s="167"/>
      <c r="BP57" s="156"/>
      <c r="BQ57" s="166"/>
      <c r="BR57" s="105"/>
      <c r="BS57" s="105"/>
      <c r="BT57" s="105"/>
      <c r="BU57" s="105"/>
      <c r="BV57" s="105"/>
      <c r="BW57" s="105"/>
      <c r="BX57" s="105"/>
      <c r="BY57" s="303">
        <v>1</v>
      </c>
      <c r="BZ57" s="303">
        <v>1</v>
      </c>
      <c r="CA57" s="303">
        <v>89</v>
      </c>
      <c r="CB57" s="105"/>
      <c r="CC57" s="303">
        <v>1</v>
      </c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67"/>
      <c r="DC57" s="105"/>
      <c r="DD57" s="105"/>
      <c r="DE57" s="105"/>
      <c r="DF57" s="191"/>
      <c r="DG57" s="105"/>
      <c r="DH57" s="167"/>
      <c r="DI57" s="155"/>
      <c r="DJ57" s="166"/>
      <c r="DK57" s="105"/>
      <c r="DL57" s="105"/>
      <c r="DM57" s="105"/>
      <c r="DN57" s="105"/>
      <c r="DO57" s="105"/>
      <c r="DP57" s="105"/>
      <c r="DQ57" s="105"/>
      <c r="DR57" s="277" t="s">
        <v>133</v>
      </c>
      <c r="DS57" s="277" t="s">
        <v>133</v>
      </c>
      <c r="DT57" s="277" t="s">
        <v>134</v>
      </c>
      <c r="DU57" s="105"/>
      <c r="DV57" s="277" t="s">
        <v>133</v>
      </c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67"/>
      <c r="EV57" s="105"/>
      <c r="EW57" s="105"/>
      <c r="EX57" s="105"/>
      <c r="EY57" s="191"/>
      <c r="EZ57" s="105"/>
      <c r="FA57" s="191"/>
      <c r="FB57" s="160">
        <f t="shared" si="39"/>
        <v>0</v>
      </c>
      <c r="FC57" s="169">
        <f t="shared" si="40"/>
        <v>0</v>
      </c>
      <c r="FD57" s="170">
        <f t="shared" si="41"/>
        <v>0</v>
      </c>
      <c r="FE57" s="166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5"/>
      <c r="GZ57" s="186"/>
      <c r="HA57" s="181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5"/>
      <c r="IS57" s="186"/>
      <c r="IT57" s="187"/>
      <c r="IU57" s="187"/>
      <c r="IV57" s="187"/>
    </row>
    <row r="58" spans="1:256" ht="12.75">
      <c r="A58" s="320" t="s">
        <v>128</v>
      </c>
      <c r="B58" s="194"/>
      <c r="C58" s="280">
        <f t="shared" si="63"/>
        <v>1</v>
      </c>
      <c r="D58" s="309">
        <f t="shared" si="62"/>
        <v>0</v>
      </c>
      <c r="E58" s="278">
        <f t="shared" si="64"/>
        <v>0</v>
      </c>
      <c r="F58" s="309">
        <f t="shared" si="65"/>
        <v>0</v>
      </c>
      <c r="G58" s="309">
        <f t="shared" si="66"/>
        <v>1</v>
      </c>
      <c r="H58" s="278">
        <f t="shared" si="67"/>
        <v>0</v>
      </c>
      <c r="I58" s="310">
        <f t="shared" si="68"/>
        <v>1</v>
      </c>
      <c r="J58" s="185">
        <f>ABS(I58/C58)</f>
        <v>1</v>
      </c>
      <c r="K58" s="185">
        <f>ABS(I58*100/I1)</f>
        <v>0.04830917874396135</v>
      </c>
      <c r="L58" s="179">
        <f>K1</f>
        <v>23</v>
      </c>
      <c r="M58" s="310">
        <f t="shared" si="28"/>
        <v>1</v>
      </c>
      <c r="N58" s="179">
        <f>SUM(O58:Q58)</f>
        <v>0</v>
      </c>
      <c r="O58" s="179">
        <f t="shared" si="71"/>
        <v>0</v>
      </c>
      <c r="P58" s="179">
        <f t="shared" si="72"/>
        <v>0</v>
      </c>
      <c r="Q58" s="179">
        <f t="shared" si="73"/>
        <v>0</v>
      </c>
      <c r="R58" s="153">
        <f t="shared" si="31"/>
        <v>0</v>
      </c>
      <c r="S58" s="154">
        <f t="shared" si="32"/>
        <v>0</v>
      </c>
      <c r="T58" s="281">
        <f t="shared" si="33"/>
        <v>0</v>
      </c>
      <c r="U58" s="281">
        <f t="shared" si="34"/>
        <v>0</v>
      </c>
      <c r="V58" s="120">
        <f t="shared" si="24"/>
        <v>0</v>
      </c>
      <c r="W58" s="156"/>
      <c r="X58" s="166"/>
      <c r="Y58" s="105"/>
      <c r="Z58" s="105"/>
      <c r="AA58" s="105"/>
      <c r="AB58" s="105"/>
      <c r="AC58" s="105"/>
      <c r="AD58" s="105"/>
      <c r="AE58" s="105"/>
      <c r="AF58" s="105"/>
      <c r="AG58" s="105"/>
      <c r="AH58" s="277" t="s">
        <v>125</v>
      </c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67"/>
      <c r="BJ58" s="180"/>
      <c r="BK58" s="105"/>
      <c r="BL58" s="105"/>
      <c r="BM58" s="105"/>
      <c r="BN58" s="105"/>
      <c r="BO58" s="167"/>
      <c r="BP58" s="156"/>
      <c r="BQ58" s="166"/>
      <c r="BR58" s="105"/>
      <c r="BS58" s="105"/>
      <c r="BT58" s="105"/>
      <c r="BU58" s="105"/>
      <c r="BV58" s="105"/>
      <c r="BW58" s="105"/>
      <c r="BX58" s="105"/>
      <c r="BY58" s="105"/>
      <c r="BZ58" s="105"/>
      <c r="CA58" s="303">
        <v>1</v>
      </c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67"/>
      <c r="DC58" s="105"/>
      <c r="DD58" s="105"/>
      <c r="DE58" s="105"/>
      <c r="DF58" s="191"/>
      <c r="DG58" s="105"/>
      <c r="DH58" s="167"/>
      <c r="DI58" s="155"/>
      <c r="DJ58" s="166"/>
      <c r="DK58" s="105"/>
      <c r="DL58" s="105"/>
      <c r="DM58" s="105"/>
      <c r="DN58" s="105"/>
      <c r="DO58" s="105"/>
      <c r="DP58" s="105"/>
      <c r="DQ58" s="105"/>
      <c r="DR58" s="105"/>
      <c r="DS58" s="105"/>
      <c r="DT58" s="277" t="s">
        <v>133</v>
      </c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67"/>
      <c r="EV58" s="105"/>
      <c r="EW58" s="105"/>
      <c r="EX58" s="105"/>
      <c r="EY58" s="191"/>
      <c r="EZ58" s="105"/>
      <c r="FA58" s="191"/>
      <c r="FB58" s="160">
        <f t="shared" si="39"/>
        <v>0</v>
      </c>
      <c r="FC58" s="169">
        <f t="shared" si="40"/>
        <v>0</v>
      </c>
      <c r="FD58" s="170">
        <f t="shared" si="41"/>
        <v>0</v>
      </c>
      <c r="FE58" s="166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5"/>
      <c r="GZ58" s="186"/>
      <c r="HA58" s="181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5"/>
      <c r="IS58" s="186"/>
      <c r="IT58" s="187"/>
      <c r="IU58" s="187"/>
      <c r="IV58" s="187"/>
    </row>
    <row r="59" spans="1:256" ht="12.75">
      <c r="A59" s="320" t="s">
        <v>129</v>
      </c>
      <c r="B59" s="194"/>
      <c r="C59" s="280">
        <f t="shared" si="63"/>
        <v>1</v>
      </c>
      <c r="D59" s="309">
        <f t="shared" si="62"/>
        <v>1</v>
      </c>
      <c r="E59" s="278">
        <f t="shared" si="64"/>
        <v>1</v>
      </c>
      <c r="F59" s="309">
        <f t="shared" si="65"/>
        <v>0</v>
      </c>
      <c r="G59" s="309">
        <f t="shared" si="66"/>
        <v>0</v>
      </c>
      <c r="H59" s="278">
        <f t="shared" si="67"/>
        <v>0</v>
      </c>
      <c r="I59" s="310">
        <f t="shared" si="68"/>
        <v>90</v>
      </c>
      <c r="J59" s="185">
        <f t="shared" si="69"/>
        <v>90</v>
      </c>
      <c r="K59" s="185">
        <f>ABS(I59*100/I1)</f>
        <v>4.3478260869565215</v>
      </c>
      <c r="L59" s="179">
        <f>K1</f>
        <v>23</v>
      </c>
      <c r="M59" s="310">
        <f t="shared" si="28"/>
        <v>1</v>
      </c>
      <c r="N59" s="179">
        <f t="shared" si="70"/>
        <v>0</v>
      </c>
      <c r="O59" s="179">
        <f t="shared" si="71"/>
        <v>0</v>
      </c>
      <c r="P59" s="179">
        <f t="shared" si="72"/>
        <v>0</v>
      </c>
      <c r="Q59" s="179">
        <f t="shared" si="73"/>
        <v>0</v>
      </c>
      <c r="R59" s="153">
        <f t="shared" si="31"/>
        <v>0</v>
      </c>
      <c r="S59" s="154">
        <f t="shared" si="32"/>
        <v>0</v>
      </c>
      <c r="T59" s="281">
        <f t="shared" si="33"/>
        <v>0</v>
      </c>
      <c r="U59" s="281">
        <f t="shared" si="34"/>
        <v>0</v>
      </c>
      <c r="V59" s="120">
        <f t="shared" si="24"/>
        <v>0</v>
      </c>
      <c r="W59" s="156"/>
      <c r="X59" s="166"/>
      <c r="Y59" s="105"/>
      <c r="Z59" s="105"/>
      <c r="AA59" s="105"/>
      <c r="AB59" s="105"/>
      <c r="AC59" s="105"/>
      <c r="AD59" s="105"/>
      <c r="AE59" s="105"/>
      <c r="AF59" s="105"/>
      <c r="AG59" s="105"/>
      <c r="AH59" s="277" t="s">
        <v>123</v>
      </c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67"/>
      <c r="BJ59" s="180"/>
      <c r="BK59" s="105"/>
      <c r="BL59" s="105"/>
      <c r="BM59" s="105"/>
      <c r="BN59" s="105"/>
      <c r="BO59" s="167"/>
      <c r="BP59" s="156"/>
      <c r="BQ59" s="166"/>
      <c r="BR59" s="105"/>
      <c r="BS59" s="105"/>
      <c r="BT59" s="105"/>
      <c r="BU59" s="105"/>
      <c r="BV59" s="105"/>
      <c r="BW59" s="105"/>
      <c r="BX59" s="105"/>
      <c r="BY59" s="105"/>
      <c r="BZ59" s="105"/>
      <c r="CA59" s="277">
        <v>90</v>
      </c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67"/>
      <c r="DC59" s="105"/>
      <c r="DD59" s="105"/>
      <c r="DE59" s="105"/>
      <c r="DF59" s="191"/>
      <c r="DG59" s="105"/>
      <c r="DH59" s="167"/>
      <c r="DI59" s="155"/>
      <c r="DJ59" s="166"/>
      <c r="DK59" s="105"/>
      <c r="DL59" s="105"/>
      <c r="DM59" s="105"/>
      <c r="DN59" s="105"/>
      <c r="DO59" s="105"/>
      <c r="DP59" s="105"/>
      <c r="DQ59" s="105"/>
      <c r="DR59" s="105"/>
      <c r="DS59" s="105"/>
      <c r="DT59" s="277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67"/>
      <c r="EV59" s="105"/>
      <c r="EW59" s="105"/>
      <c r="EX59" s="105"/>
      <c r="EY59" s="191"/>
      <c r="EZ59" s="105"/>
      <c r="FA59" s="191"/>
      <c r="FB59" s="160">
        <f t="shared" si="39"/>
        <v>0</v>
      </c>
      <c r="FC59" s="169">
        <f t="shared" si="40"/>
        <v>0</v>
      </c>
      <c r="FD59" s="170">
        <f t="shared" si="41"/>
        <v>0</v>
      </c>
      <c r="FE59" s="166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5"/>
      <c r="GZ59" s="186"/>
      <c r="HA59" s="181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5"/>
      <c r="IS59" s="186"/>
      <c r="IT59" s="187"/>
      <c r="IU59" s="187"/>
      <c r="IV59" s="187"/>
    </row>
    <row r="60" spans="1:256" ht="12.75">
      <c r="A60" s="320" t="s">
        <v>130</v>
      </c>
      <c r="B60" s="194"/>
      <c r="C60" s="280">
        <f t="shared" si="63"/>
        <v>1</v>
      </c>
      <c r="D60" s="309">
        <f t="shared" si="62"/>
        <v>1</v>
      </c>
      <c r="E60" s="278">
        <f t="shared" si="64"/>
        <v>1</v>
      </c>
      <c r="F60" s="309">
        <f t="shared" si="65"/>
        <v>0</v>
      </c>
      <c r="G60" s="309">
        <f t="shared" si="66"/>
        <v>0</v>
      </c>
      <c r="H60" s="278">
        <f t="shared" si="67"/>
        <v>0</v>
      </c>
      <c r="I60" s="310">
        <f t="shared" si="68"/>
        <v>90</v>
      </c>
      <c r="J60" s="185">
        <f t="shared" si="69"/>
        <v>90</v>
      </c>
      <c r="K60" s="185">
        <f>ABS(I60*100/I1)</f>
        <v>4.3478260869565215</v>
      </c>
      <c r="L60" s="179">
        <f>K1</f>
        <v>23</v>
      </c>
      <c r="M60" s="310">
        <f t="shared" si="28"/>
        <v>1</v>
      </c>
      <c r="N60" s="179">
        <f t="shared" si="70"/>
        <v>0</v>
      </c>
      <c r="O60" s="179">
        <f t="shared" si="71"/>
        <v>0</v>
      </c>
      <c r="P60" s="179">
        <f t="shared" si="72"/>
        <v>0</v>
      </c>
      <c r="Q60" s="179">
        <f t="shared" si="73"/>
        <v>0</v>
      </c>
      <c r="R60" s="153">
        <f t="shared" si="31"/>
        <v>0</v>
      </c>
      <c r="S60" s="154">
        <f t="shared" si="32"/>
        <v>0</v>
      </c>
      <c r="T60" s="281">
        <f t="shared" si="33"/>
        <v>0</v>
      </c>
      <c r="U60" s="281">
        <f t="shared" si="34"/>
        <v>0</v>
      </c>
      <c r="V60" s="120">
        <f t="shared" si="24"/>
        <v>0</v>
      </c>
      <c r="W60" s="156"/>
      <c r="X60" s="166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277" t="s">
        <v>123</v>
      </c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67"/>
      <c r="BJ60" s="180"/>
      <c r="BK60" s="105"/>
      <c r="BL60" s="105"/>
      <c r="BM60" s="105"/>
      <c r="BN60" s="105"/>
      <c r="BO60" s="167"/>
      <c r="BP60" s="156"/>
      <c r="BQ60" s="166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277">
        <v>90</v>
      </c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67"/>
      <c r="DC60" s="105"/>
      <c r="DD60" s="105"/>
      <c r="DE60" s="105"/>
      <c r="DF60" s="191"/>
      <c r="DG60" s="105"/>
      <c r="DH60" s="167"/>
      <c r="DI60" s="155"/>
      <c r="DJ60" s="166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277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67"/>
      <c r="EV60" s="105"/>
      <c r="EW60" s="105"/>
      <c r="EX60" s="105"/>
      <c r="EY60" s="191"/>
      <c r="EZ60" s="105"/>
      <c r="FA60" s="191"/>
      <c r="FB60" s="160">
        <f t="shared" si="39"/>
        <v>0</v>
      </c>
      <c r="FC60" s="169">
        <f t="shared" si="40"/>
        <v>0</v>
      </c>
      <c r="FD60" s="170">
        <f t="shared" si="41"/>
        <v>0</v>
      </c>
      <c r="FE60" s="166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5"/>
      <c r="GZ60" s="186"/>
      <c r="HA60" s="181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5"/>
      <c r="IS60" s="186"/>
      <c r="IT60" s="187"/>
      <c r="IU60" s="187"/>
      <c r="IV60" s="187"/>
    </row>
    <row r="61" spans="1:256" ht="12.75" customHeight="1">
      <c r="A61" s="320" t="s">
        <v>131</v>
      </c>
      <c r="B61" s="194"/>
      <c r="C61" s="280">
        <f t="shared" si="63"/>
        <v>1</v>
      </c>
      <c r="D61" s="309">
        <f t="shared" si="62"/>
        <v>0</v>
      </c>
      <c r="E61" s="278">
        <f t="shared" si="64"/>
        <v>0</v>
      </c>
      <c r="F61" s="309">
        <f t="shared" si="65"/>
        <v>0</v>
      </c>
      <c r="G61" s="309">
        <f t="shared" si="66"/>
        <v>1</v>
      </c>
      <c r="H61" s="278">
        <f t="shared" si="67"/>
        <v>0</v>
      </c>
      <c r="I61" s="310">
        <f t="shared" si="68"/>
        <v>1</v>
      </c>
      <c r="J61" s="185">
        <f t="shared" si="69"/>
        <v>1</v>
      </c>
      <c r="K61" s="185">
        <f>ABS(I61*100/I1)</f>
        <v>0.04830917874396135</v>
      </c>
      <c r="L61" s="179">
        <f>K1</f>
        <v>23</v>
      </c>
      <c r="M61" s="310">
        <f t="shared" si="28"/>
        <v>1</v>
      </c>
      <c r="N61" s="179">
        <f t="shared" si="70"/>
        <v>0</v>
      </c>
      <c r="O61" s="179">
        <f t="shared" si="71"/>
        <v>0</v>
      </c>
      <c r="P61" s="179">
        <f t="shared" si="72"/>
        <v>0</v>
      </c>
      <c r="Q61" s="179">
        <f t="shared" si="73"/>
        <v>0</v>
      </c>
      <c r="R61" s="153">
        <f t="shared" si="31"/>
        <v>0</v>
      </c>
      <c r="S61" s="154">
        <f t="shared" si="32"/>
        <v>0</v>
      </c>
      <c r="T61" s="281">
        <f t="shared" si="33"/>
        <v>0</v>
      </c>
      <c r="U61" s="281">
        <f t="shared" si="34"/>
        <v>0</v>
      </c>
      <c r="V61" s="120">
        <f t="shared" si="24"/>
        <v>0</v>
      </c>
      <c r="W61" s="156"/>
      <c r="X61" s="166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277" t="s">
        <v>125</v>
      </c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67"/>
      <c r="BJ61" s="180"/>
      <c r="BK61" s="105"/>
      <c r="BL61" s="105"/>
      <c r="BM61" s="105"/>
      <c r="BN61" s="105"/>
      <c r="BO61" s="167"/>
      <c r="BP61" s="156"/>
      <c r="BQ61" s="166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303">
        <v>1</v>
      </c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67"/>
      <c r="DC61" s="105"/>
      <c r="DD61" s="105"/>
      <c r="DE61" s="105"/>
      <c r="DF61" s="191"/>
      <c r="DG61" s="105"/>
      <c r="DH61" s="167"/>
      <c r="DI61" s="155"/>
      <c r="DJ61" s="166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277" t="s">
        <v>133</v>
      </c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67"/>
      <c r="EV61" s="105"/>
      <c r="EW61" s="105"/>
      <c r="EX61" s="105"/>
      <c r="EY61" s="191"/>
      <c r="EZ61" s="105"/>
      <c r="FA61" s="191"/>
      <c r="FB61" s="160">
        <f t="shared" si="39"/>
        <v>0</v>
      </c>
      <c r="FC61" s="169">
        <f t="shared" si="40"/>
        <v>0</v>
      </c>
      <c r="FD61" s="170">
        <f t="shared" si="41"/>
        <v>0</v>
      </c>
      <c r="FE61" s="166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5"/>
      <c r="GZ61" s="186"/>
      <c r="HA61" s="181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5"/>
      <c r="IS61" s="186"/>
      <c r="IT61" s="187"/>
      <c r="IU61" s="187"/>
      <c r="IV61" s="187"/>
    </row>
    <row r="62" spans="1:256" ht="12.75">
      <c r="A62" s="320" t="s">
        <v>132</v>
      </c>
      <c r="B62" s="194"/>
      <c r="C62" s="280">
        <f t="shared" si="63"/>
        <v>5</v>
      </c>
      <c r="D62" s="309">
        <f t="shared" si="62"/>
        <v>5</v>
      </c>
      <c r="E62" s="278">
        <f t="shared" si="64"/>
        <v>4</v>
      </c>
      <c r="F62" s="309">
        <f t="shared" si="65"/>
        <v>1</v>
      </c>
      <c r="G62" s="309">
        <f t="shared" si="66"/>
        <v>0</v>
      </c>
      <c r="H62" s="278">
        <f t="shared" si="67"/>
        <v>0</v>
      </c>
      <c r="I62" s="310">
        <f t="shared" si="68"/>
        <v>449</v>
      </c>
      <c r="J62" s="185">
        <f t="shared" si="69"/>
        <v>89.8</v>
      </c>
      <c r="K62" s="185">
        <f>ABS(I62*100/I1)</f>
        <v>21.690821256038646</v>
      </c>
      <c r="L62" s="179">
        <f>K1</f>
        <v>23</v>
      </c>
      <c r="M62" s="310">
        <f t="shared" si="28"/>
        <v>5</v>
      </c>
      <c r="N62" s="179">
        <f t="shared" si="70"/>
        <v>0</v>
      </c>
      <c r="O62" s="179">
        <f t="shared" si="71"/>
        <v>0</v>
      </c>
      <c r="P62" s="179">
        <f t="shared" si="72"/>
        <v>0</v>
      </c>
      <c r="Q62" s="179">
        <f t="shared" si="73"/>
        <v>0</v>
      </c>
      <c r="R62" s="153">
        <f t="shared" si="31"/>
        <v>0</v>
      </c>
      <c r="S62" s="154">
        <f t="shared" si="32"/>
        <v>0</v>
      </c>
      <c r="T62" s="281">
        <f t="shared" si="33"/>
        <v>0</v>
      </c>
      <c r="U62" s="281">
        <f t="shared" si="34"/>
        <v>0</v>
      </c>
      <c r="V62" s="120">
        <f t="shared" si="24"/>
        <v>0</v>
      </c>
      <c r="W62" s="156"/>
      <c r="X62" s="166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277" t="s">
        <v>123</v>
      </c>
      <c r="AV62" s="105"/>
      <c r="AW62" s="105"/>
      <c r="AX62" s="105"/>
      <c r="AY62" s="277" t="s">
        <v>123</v>
      </c>
      <c r="AZ62" s="105"/>
      <c r="BA62" s="277" t="s">
        <v>123</v>
      </c>
      <c r="BB62" s="105"/>
      <c r="BC62" s="105"/>
      <c r="BD62" s="105"/>
      <c r="BE62" s="105"/>
      <c r="BF62" s="277" t="s">
        <v>123</v>
      </c>
      <c r="BG62" s="105"/>
      <c r="BH62" s="277" t="s">
        <v>123</v>
      </c>
      <c r="BI62" s="167"/>
      <c r="BJ62" s="180"/>
      <c r="BK62" s="105"/>
      <c r="BL62" s="105"/>
      <c r="BM62" s="105"/>
      <c r="BN62" s="105"/>
      <c r="BO62" s="167"/>
      <c r="BP62" s="156"/>
      <c r="BQ62" s="166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303">
        <v>89</v>
      </c>
      <c r="CO62" s="105"/>
      <c r="CP62" s="105"/>
      <c r="CQ62" s="105"/>
      <c r="CR62" s="277">
        <v>90</v>
      </c>
      <c r="CS62" s="105"/>
      <c r="CT62" s="277">
        <v>90</v>
      </c>
      <c r="CU62" s="105"/>
      <c r="CV62" s="105"/>
      <c r="CW62" s="105"/>
      <c r="CX62" s="105"/>
      <c r="CY62" s="277">
        <v>90</v>
      </c>
      <c r="CZ62" s="105"/>
      <c r="DA62" s="277">
        <v>90</v>
      </c>
      <c r="DB62" s="167"/>
      <c r="DC62" s="105"/>
      <c r="DD62" s="105"/>
      <c r="DE62" s="105"/>
      <c r="DF62" s="191"/>
      <c r="DG62" s="105"/>
      <c r="DH62" s="167"/>
      <c r="DI62" s="155"/>
      <c r="DJ62" s="166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277" t="s">
        <v>134</v>
      </c>
      <c r="EH62" s="105"/>
      <c r="EI62" s="105"/>
      <c r="EJ62" s="105"/>
      <c r="EK62" s="277"/>
      <c r="EL62" s="105"/>
      <c r="EM62" s="277"/>
      <c r="EN62" s="105"/>
      <c r="EO62" s="105"/>
      <c r="EP62" s="105"/>
      <c r="EQ62" s="105"/>
      <c r="ER62" s="277"/>
      <c r="ES62" s="105"/>
      <c r="ET62" s="277"/>
      <c r="EU62" s="167"/>
      <c r="EV62" s="105"/>
      <c r="EW62" s="105"/>
      <c r="EX62" s="105"/>
      <c r="EY62" s="191"/>
      <c r="EZ62" s="105"/>
      <c r="FA62" s="191"/>
      <c r="FB62" s="160">
        <f t="shared" si="39"/>
        <v>0</v>
      </c>
      <c r="FC62" s="169">
        <f t="shared" si="40"/>
        <v>0</v>
      </c>
      <c r="FD62" s="170">
        <f t="shared" si="41"/>
        <v>0</v>
      </c>
      <c r="FE62" s="166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5"/>
      <c r="GZ62" s="186"/>
      <c r="HA62" s="181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5"/>
      <c r="IS62" s="186"/>
      <c r="IT62" s="187"/>
      <c r="IU62" s="187"/>
      <c r="IV62" s="187"/>
    </row>
    <row r="63" spans="1:256" ht="12.75" hidden="1">
      <c r="A63" s="119"/>
      <c r="B63" s="194"/>
      <c r="C63" s="183">
        <f t="shared" si="63"/>
        <v>0</v>
      </c>
      <c r="D63" s="184">
        <f t="shared" si="62"/>
        <v>0</v>
      </c>
      <c r="E63" s="105">
        <f t="shared" si="64"/>
        <v>0</v>
      </c>
      <c r="F63" s="184">
        <f t="shared" si="65"/>
        <v>0</v>
      </c>
      <c r="G63" s="184">
        <f t="shared" si="66"/>
        <v>0</v>
      </c>
      <c r="H63" s="105">
        <f t="shared" si="67"/>
        <v>0</v>
      </c>
      <c r="I63" s="179">
        <f t="shared" si="68"/>
        <v>0</v>
      </c>
      <c r="J63" s="185" t="e">
        <f t="shared" si="69"/>
        <v>#DIV/0!</v>
      </c>
      <c r="K63" s="185">
        <f>ABS(I63*100/I1)</f>
        <v>0</v>
      </c>
      <c r="L63" s="179">
        <f>K1</f>
        <v>23</v>
      </c>
      <c r="M63" s="310">
        <f t="shared" si="28"/>
        <v>0</v>
      </c>
      <c r="N63" s="179">
        <f t="shared" si="70"/>
        <v>0</v>
      </c>
      <c r="O63" s="179">
        <f t="shared" si="71"/>
        <v>0</v>
      </c>
      <c r="P63" s="179">
        <f t="shared" si="72"/>
        <v>0</v>
      </c>
      <c r="Q63" s="179">
        <f t="shared" si="73"/>
        <v>0</v>
      </c>
      <c r="R63" s="153">
        <f t="shared" si="31"/>
        <v>0</v>
      </c>
      <c r="S63" s="154">
        <f t="shared" si="32"/>
        <v>0</v>
      </c>
      <c r="T63" s="281">
        <f t="shared" si="33"/>
        <v>0</v>
      </c>
      <c r="U63" s="281">
        <f t="shared" si="34"/>
        <v>0</v>
      </c>
      <c r="V63" s="120">
        <f t="shared" si="24"/>
        <v>0</v>
      </c>
      <c r="W63" s="156"/>
      <c r="X63" s="166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67"/>
      <c r="BJ63" s="180"/>
      <c r="BK63" s="105"/>
      <c r="BL63" s="105"/>
      <c r="BM63" s="105"/>
      <c r="BN63" s="105"/>
      <c r="BO63" s="167"/>
      <c r="BP63" s="156"/>
      <c r="BQ63" s="166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1"/>
      <c r="DG63" s="105"/>
      <c r="DH63" s="167"/>
      <c r="DI63" s="155"/>
      <c r="DJ63" s="180"/>
      <c r="DK63" s="180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1"/>
      <c r="EZ63" s="105"/>
      <c r="FA63" s="191"/>
      <c r="FB63" s="160">
        <f t="shared" si="39"/>
        <v>0</v>
      </c>
      <c r="FC63" s="169">
        <f t="shared" si="40"/>
        <v>0</v>
      </c>
      <c r="FD63" s="170">
        <f t="shared" si="41"/>
        <v>0</v>
      </c>
      <c r="FE63" s="166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5"/>
      <c r="GZ63" s="186"/>
      <c r="HA63" s="181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5"/>
      <c r="IS63" s="186"/>
      <c r="IT63" s="187"/>
      <c r="IU63" s="187"/>
      <c r="IV63" s="187"/>
    </row>
    <row r="64" spans="1:256" ht="12.75" hidden="1">
      <c r="A64" s="119"/>
      <c r="B64" s="194"/>
      <c r="C64" s="183">
        <f t="shared" si="63"/>
        <v>0</v>
      </c>
      <c r="D64" s="184">
        <f t="shared" si="62"/>
        <v>0</v>
      </c>
      <c r="E64" s="105">
        <f t="shared" si="64"/>
        <v>0</v>
      </c>
      <c r="F64" s="184">
        <f t="shared" si="65"/>
        <v>0</v>
      </c>
      <c r="G64" s="184">
        <f t="shared" si="66"/>
        <v>0</v>
      </c>
      <c r="H64" s="105">
        <f t="shared" si="67"/>
        <v>0</v>
      </c>
      <c r="I64" s="179">
        <f t="shared" si="68"/>
        <v>0</v>
      </c>
      <c r="J64" s="185" t="e">
        <f t="shared" si="69"/>
        <v>#DIV/0!</v>
      </c>
      <c r="K64" s="185">
        <f>ABS(I64*100/I1)</f>
        <v>0</v>
      </c>
      <c r="L64" s="179">
        <f>K1</f>
        <v>23</v>
      </c>
      <c r="M64" s="310">
        <f t="shared" si="28"/>
        <v>0</v>
      </c>
      <c r="N64" s="179">
        <f t="shared" si="70"/>
        <v>0</v>
      </c>
      <c r="O64" s="179">
        <f t="shared" si="71"/>
        <v>0</v>
      </c>
      <c r="P64" s="179">
        <f t="shared" si="72"/>
        <v>0</v>
      </c>
      <c r="Q64" s="179">
        <f t="shared" si="73"/>
        <v>0</v>
      </c>
      <c r="R64" s="153">
        <f t="shared" si="31"/>
        <v>0</v>
      </c>
      <c r="S64" s="154">
        <f t="shared" si="32"/>
        <v>0</v>
      </c>
      <c r="T64" s="281">
        <f t="shared" si="33"/>
        <v>0</v>
      </c>
      <c r="U64" s="281">
        <f t="shared" si="34"/>
        <v>0</v>
      </c>
      <c r="V64" s="120">
        <f t="shared" si="24"/>
        <v>0</v>
      </c>
      <c r="W64" s="156"/>
      <c r="X64" s="166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67"/>
      <c r="BJ64" s="180"/>
      <c r="BK64" s="105"/>
      <c r="BL64" s="105"/>
      <c r="BM64" s="105"/>
      <c r="BN64" s="105"/>
      <c r="BO64" s="167"/>
      <c r="BP64" s="156"/>
      <c r="BQ64" s="166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1"/>
      <c r="DG64" s="105"/>
      <c r="DH64" s="167"/>
      <c r="DI64" s="155"/>
      <c r="DJ64" s="180"/>
      <c r="DK64" s="180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1"/>
      <c r="EZ64" s="105"/>
      <c r="FA64" s="191"/>
      <c r="FB64" s="160">
        <f t="shared" si="39"/>
        <v>0</v>
      </c>
      <c r="FC64" s="169">
        <f t="shared" si="40"/>
        <v>0</v>
      </c>
      <c r="FD64" s="170">
        <f t="shared" si="41"/>
        <v>0</v>
      </c>
      <c r="FE64" s="166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5"/>
      <c r="GZ64" s="186"/>
      <c r="HA64" s="181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5"/>
      <c r="IS64" s="186"/>
      <c r="IT64" s="187"/>
      <c r="IU64" s="187"/>
      <c r="IV64" s="187"/>
    </row>
    <row r="65" spans="1:256" ht="12.75" hidden="1">
      <c r="A65" s="119"/>
      <c r="B65" s="194"/>
      <c r="C65" s="183">
        <f t="shared" si="63"/>
        <v>0</v>
      </c>
      <c r="D65" s="184">
        <f t="shared" si="62"/>
        <v>0</v>
      </c>
      <c r="E65" s="105">
        <f t="shared" si="64"/>
        <v>0</v>
      </c>
      <c r="F65" s="184">
        <f t="shared" si="65"/>
        <v>0</v>
      </c>
      <c r="G65" s="184">
        <f t="shared" si="66"/>
        <v>0</v>
      </c>
      <c r="H65" s="105">
        <f t="shared" si="67"/>
        <v>0</v>
      </c>
      <c r="I65" s="179">
        <f t="shared" si="68"/>
        <v>0</v>
      </c>
      <c r="J65" s="185" t="e">
        <f>ABS(I65/C65)</f>
        <v>#DIV/0!</v>
      </c>
      <c r="K65" s="185">
        <f>ABS(I65*100/I1)</f>
        <v>0</v>
      </c>
      <c r="L65" s="179">
        <f>K1</f>
        <v>23</v>
      </c>
      <c r="M65" s="310">
        <f t="shared" si="28"/>
        <v>0</v>
      </c>
      <c r="N65" s="179">
        <f>SUM(O65:Q65)</f>
        <v>0</v>
      </c>
      <c r="O65" s="179">
        <f t="shared" si="71"/>
        <v>0</v>
      </c>
      <c r="P65" s="179">
        <f t="shared" si="72"/>
        <v>0</v>
      </c>
      <c r="Q65" s="179">
        <f t="shared" si="73"/>
        <v>0</v>
      </c>
      <c r="R65" s="153">
        <f t="shared" si="31"/>
        <v>0</v>
      </c>
      <c r="S65" s="154">
        <f t="shared" si="32"/>
        <v>0</v>
      </c>
      <c r="T65" s="281">
        <f t="shared" si="33"/>
        <v>0</v>
      </c>
      <c r="U65" s="281">
        <f t="shared" si="34"/>
        <v>0</v>
      </c>
      <c r="V65" s="120">
        <f t="shared" si="24"/>
        <v>0</v>
      </c>
      <c r="W65" s="156"/>
      <c r="X65" s="166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67"/>
      <c r="BJ65" s="180"/>
      <c r="BK65" s="105"/>
      <c r="BL65" s="105"/>
      <c r="BM65" s="105"/>
      <c r="BN65" s="105"/>
      <c r="BO65" s="167"/>
      <c r="BP65" s="156"/>
      <c r="BQ65" s="166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55"/>
      <c r="DJ65" s="180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91"/>
      <c r="ER65" s="191"/>
      <c r="ES65" s="191"/>
      <c r="ET65" s="191"/>
      <c r="EU65" s="191"/>
      <c r="EV65" s="105"/>
      <c r="EW65" s="191"/>
      <c r="EX65" s="105"/>
      <c r="EY65" s="191"/>
      <c r="EZ65" s="105"/>
      <c r="FA65" s="191"/>
      <c r="FB65" s="160">
        <f t="shared" si="39"/>
        <v>0</v>
      </c>
      <c r="FC65" s="169">
        <f t="shared" si="40"/>
        <v>0</v>
      </c>
      <c r="FD65" s="170">
        <f t="shared" si="41"/>
        <v>0</v>
      </c>
      <c r="FE65" s="166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5"/>
      <c r="GZ65" s="186"/>
      <c r="HA65" s="181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5"/>
      <c r="IS65" s="186"/>
      <c r="IT65" s="187"/>
      <c r="IU65" s="187"/>
      <c r="IV65" s="187"/>
    </row>
    <row r="66" spans="1:256" ht="12.75" hidden="1">
      <c r="A66" s="119"/>
      <c r="B66" s="194"/>
      <c r="C66" s="183">
        <f t="shared" si="63"/>
        <v>0</v>
      </c>
      <c r="D66" s="184">
        <f t="shared" si="62"/>
        <v>0</v>
      </c>
      <c r="E66" s="105">
        <f t="shared" si="64"/>
        <v>0</v>
      </c>
      <c r="F66" s="184">
        <f t="shared" si="65"/>
        <v>0</v>
      </c>
      <c r="G66" s="184">
        <f t="shared" si="66"/>
        <v>0</v>
      </c>
      <c r="H66" s="105">
        <f t="shared" si="67"/>
        <v>0</v>
      </c>
      <c r="I66" s="179">
        <f t="shared" si="68"/>
        <v>0</v>
      </c>
      <c r="J66" s="185" t="e">
        <f>ABS(I66/C66)</f>
        <v>#DIV/0!</v>
      </c>
      <c r="K66" s="185">
        <f>ABS(I66*100/I1)</f>
        <v>0</v>
      </c>
      <c r="L66" s="179">
        <f>K1</f>
        <v>23</v>
      </c>
      <c r="M66" s="310">
        <f t="shared" si="28"/>
        <v>0</v>
      </c>
      <c r="N66" s="179">
        <f>SUM(O66:Q66)</f>
        <v>0</v>
      </c>
      <c r="O66" s="179">
        <f t="shared" si="71"/>
        <v>0</v>
      </c>
      <c r="P66" s="179">
        <f t="shared" si="72"/>
        <v>0</v>
      </c>
      <c r="Q66" s="179">
        <f t="shared" si="73"/>
        <v>0</v>
      </c>
      <c r="R66" s="153">
        <f t="shared" si="31"/>
        <v>0</v>
      </c>
      <c r="S66" s="154">
        <f t="shared" si="32"/>
        <v>0</v>
      </c>
      <c r="T66" s="281">
        <f t="shared" si="33"/>
        <v>0</v>
      </c>
      <c r="U66" s="281">
        <f t="shared" si="34"/>
        <v>0</v>
      </c>
      <c r="V66" s="120">
        <f t="shared" si="24"/>
        <v>0</v>
      </c>
      <c r="W66" s="156"/>
      <c r="X66" s="166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67"/>
      <c r="BJ66" s="180"/>
      <c r="BK66" s="105"/>
      <c r="BL66" s="105"/>
      <c r="BM66" s="105"/>
      <c r="BN66" s="105"/>
      <c r="BO66" s="167"/>
      <c r="BP66" s="156"/>
      <c r="BQ66" s="166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55"/>
      <c r="DJ66" s="180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91"/>
      <c r="ER66" s="191"/>
      <c r="ES66" s="191"/>
      <c r="ET66" s="191"/>
      <c r="EU66" s="191"/>
      <c r="EV66" s="105"/>
      <c r="EW66" s="191"/>
      <c r="EX66" s="105"/>
      <c r="EY66" s="191"/>
      <c r="EZ66" s="105"/>
      <c r="FA66" s="191"/>
      <c r="FB66" s="160">
        <f t="shared" si="39"/>
        <v>0</v>
      </c>
      <c r="FC66" s="169">
        <f t="shared" si="40"/>
        <v>0</v>
      </c>
      <c r="FD66" s="170">
        <f t="shared" si="41"/>
        <v>0</v>
      </c>
      <c r="FE66" s="166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5"/>
      <c r="GZ66" s="186"/>
      <c r="HA66" s="181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5"/>
      <c r="IS66" s="186"/>
      <c r="IT66" s="187"/>
      <c r="IU66" s="187"/>
      <c r="IV66" s="187"/>
    </row>
    <row r="67" spans="1:256" ht="13.5" thickBot="1">
      <c r="A67" s="279" t="s">
        <v>143</v>
      </c>
      <c r="B67" s="194"/>
      <c r="C67" s="183">
        <f t="shared" si="63"/>
        <v>0</v>
      </c>
      <c r="D67" s="184">
        <f t="shared" si="62"/>
        <v>0</v>
      </c>
      <c r="E67" s="105">
        <f t="shared" si="64"/>
        <v>0</v>
      </c>
      <c r="F67" s="184">
        <f t="shared" si="65"/>
        <v>0</v>
      </c>
      <c r="G67" s="184">
        <f t="shared" si="66"/>
        <v>0</v>
      </c>
      <c r="H67" s="105">
        <f t="shared" si="67"/>
        <v>0</v>
      </c>
      <c r="I67" s="179">
        <f t="shared" si="68"/>
        <v>0</v>
      </c>
      <c r="J67" s="185" t="e">
        <f>ABS(I67/C67)</f>
        <v>#DIV/0!</v>
      </c>
      <c r="K67" s="185">
        <f>ABS(I67*100/I1)</f>
        <v>0</v>
      </c>
      <c r="L67" s="179">
        <f>K1</f>
        <v>23</v>
      </c>
      <c r="M67" s="310">
        <f t="shared" si="28"/>
        <v>0</v>
      </c>
      <c r="N67" s="179">
        <f>SUM(O67:Q67)</f>
        <v>0</v>
      </c>
      <c r="O67" s="179">
        <f t="shared" si="71"/>
        <v>0</v>
      </c>
      <c r="P67" s="179">
        <f t="shared" si="72"/>
        <v>0</v>
      </c>
      <c r="Q67" s="179">
        <f t="shared" si="73"/>
        <v>0</v>
      </c>
      <c r="R67" s="153">
        <f t="shared" si="31"/>
        <v>0</v>
      </c>
      <c r="S67" s="154">
        <f t="shared" si="32"/>
        <v>0</v>
      </c>
      <c r="T67" s="281">
        <f t="shared" si="33"/>
        <v>0</v>
      </c>
      <c r="U67" s="281">
        <f t="shared" si="34"/>
        <v>0</v>
      </c>
      <c r="V67" s="120">
        <f t="shared" si="24"/>
        <v>1</v>
      </c>
      <c r="W67" s="156"/>
      <c r="X67" s="166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67"/>
      <c r="BJ67" s="180"/>
      <c r="BK67" s="105"/>
      <c r="BL67" s="105"/>
      <c r="BM67" s="105"/>
      <c r="BN67" s="105"/>
      <c r="BO67" s="167"/>
      <c r="BP67" s="156"/>
      <c r="BQ67" s="166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55"/>
      <c r="DJ67" s="180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91"/>
      <c r="ER67" s="191"/>
      <c r="ES67" s="191"/>
      <c r="ET67" s="191"/>
      <c r="EU67" s="191"/>
      <c r="EV67" s="105"/>
      <c r="EW67" s="191"/>
      <c r="EX67" s="105"/>
      <c r="EY67" s="191"/>
      <c r="EZ67" s="105"/>
      <c r="FA67" s="191"/>
      <c r="FB67" s="160">
        <f t="shared" si="39"/>
        <v>0</v>
      </c>
      <c r="FC67" s="169">
        <f t="shared" si="40"/>
        <v>0</v>
      </c>
      <c r="FD67" s="170">
        <f t="shared" si="41"/>
        <v>0</v>
      </c>
      <c r="FE67" s="166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5"/>
      <c r="GZ67" s="186"/>
      <c r="HA67" s="181">
        <f t="shared" si="30"/>
        <v>1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>
        <v>1</v>
      </c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5"/>
      <c r="IS67" s="186"/>
      <c r="IT67" s="187"/>
      <c r="IU67" s="187"/>
      <c r="IV67" s="187"/>
    </row>
    <row r="68" spans="1:256" ht="12.75" hidden="1">
      <c r="A68" s="119"/>
      <c r="B68" s="194"/>
      <c r="C68" s="183">
        <f t="shared" si="63"/>
        <v>0</v>
      </c>
      <c r="D68" s="184">
        <f t="shared" si="62"/>
        <v>0</v>
      </c>
      <c r="E68" s="105">
        <f t="shared" si="64"/>
        <v>0</v>
      </c>
      <c r="F68" s="184">
        <f t="shared" si="65"/>
        <v>0</v>
      </c>
      <c r="G68" s="184">
        <f t="shared" si="66"/>
        <v>0</v>
      </c>
      <c r="H68" s="105">
        <f t="shared" si="67"/>
        <v>0</v>
      </c>
      <c r="I68" s="179">
        <f t="shared" si="68"/>
        <v>0</v>
      </c>
      <c r="J68" s="185" t="e">
        <f>ABS(I68/C68)</f>
        <v>#DIV/0!</v>
      </c>
      <c r="K68" s="185">
        <f>ABS(I68*100/I1)</f>
        <v>0</v>
      </c>
      <c r="L68" s="179">
        <f>K1</f>
        <v>23</v>
      </c>
      <c r="M68" s="179">
        <f t="shared" si="28"/>
        <v>0</v>
      </c>
      <c r="N68" s="179">
        <f>SUM(O68:Q68)</f>
        <v>0</v>
      </c>
      <c r="O68" s="179">
        <f t="shared" si="71"/>
        <v>0</v>
      </c>
      <c r="P68" s="179">
        <f t="shared" si="72"/>
        <v>0</v>
      </c>
      <c r="Q68" s="179">
        <f t="shared" si="73"/>
        <v>0</v>
      </c>
      <c r="R68" s="153">
        <f t="shared" si="31"/>
        <v>0</v>
      </c>
      <c r="S68" s="154">
        <f t="shared" si="32"/>
        <v>0</v>
      </c>
      <c r="T68" s="281">
        <f t="shared" si="33"/>
        <v>0</v>
      </c>
      <c r="U68" s="281">
        <f t="shared" si="34"/>
        <v>0</v>
      </c>
      <c r="V68" s="120">
        <f t="shared" si="24"/>
        <v>0</v>
      </c>
      <c r="W68" s="156"/>
      <c r="X68" s="166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67"/>
      <c r="BJ68" s="180"/>
      <c r="BK68" s="105"/>
      <c r="BL68" s="105"/>
      <c r="BM68" s="105"/>
      <c r="BN68" s="105"/>
      <c r="BO68" s="167"/>
      <c r="BP68" s="156"/>
      <c r="BQ68" s="166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55"/>
      <c r="DJ68" s="180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91"/>
      <c r="ER68" s="191"/>
      <c r="ES68" s="191"/>
      <c r="ET68" s="191"/>
      <c r="EU68" s="191"/>
      <c r="EV68" s="105"/>
      <c r="EW68" s="191"/>
      <c r="EX68" s="105"/>
      <c r="EY68" s="191"/>
      <c r="EZ68" s="105"/>
      <c r="FA68" s="191"/>
      <c r="FB68" s="160">
        <f t="shared" si="39"/>
        <v>0</v>
      </c>
      <c r="FC68" s="169">
        <f t="shared" si="40"/>
        <v>0</v>
      </c>
      <c r="FD68" s="170">
        <f t="shared" si="41"/>
        <v>0</v>
      </c>
      <c r="FE68" s="166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5"/>
      <c r="GZ68" s="186"/>
      <c r="HA68" s="181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5"/>
      <c r="IS68" s="186"/>
      <c r="IT68" s="187"/>
      <c r="IU68" s="187"/>
      <c r="IV68" s="187"/>
    </row>
    <row r="69" spans="1:256" ht="12.75" hidden="1">
      <c r="A69" s="279"/>
      <c r="B69" s="167" t="s">
        <v>60</v>
      </c>
      <c r="C69" s="183"/>
      <c r="D69" s="184">
        <f t="shared" si="62"/>
        <v>0</v>
      </c>
      <c r="E69" s="105"/>
      <c r="F69" s="184"/>
      <c r="G69" s="184"/>
      <c r="H69" s="105">
        <f t="shared" si="67"/>
        <v>0</v>
      </c>
      <c r="I69" s="179"/>
      <c r="J69" s="185"/>
      <c r="K69" s="185"/>
      <c r="L69" s="179"/>
      <c r="M69" s="179"/>
      <c r="N69" s="179"/>
      <c r="O69" s="179"/>
      <c r="P69" s="179"/>
      <c r="Q69" s="179"/>
      <c r="R69" s="153">
        <f t="shared" si="31"/>
        <v>0</v>
      </c>
      <c r="S69" s="154">
        <f t="shared" si="32"/>
        <v>0</v>
      </c>
      <c r="T69" s="281">
        <f t="shared" si="33"/>
        <v>0</v>
      </c>
      <c r="U69" s="281">
        <f t="shared" si="34"/>
        <v>0</v>
      </c>
      <c r="V69" s="120">
        <f t="shared" si="24"/>
        <v>0</v>
      </c>
      <c r="W69" s="156"/>
      <c r="X69" s="273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67"/>
      <c r="BJ69" s="180"/>
      <c r="BK69" s="105"/>
      <c r="BL69" s="105"/>
      <c r="BM69" s="105"/>
      <c r="BN69" s="105"/>
      <c r="BO69" s="167"/>
      <c r="BP69" s="156"/>
      <c r="BQ69" s="166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55"/>
      <c r="DJ69" s="180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91"/>
      <c r="ER69" s="191"/>
      <c r="ES69" s="191"/>
      <c r="ET69" s="191"/>
      <c r="EU69" s="191"/>
      <c r="EV69" s="105"/>
      <c r="EW69" s="191"/>
      <c r="EX69" s="105"/>
      <c r="EY69" s="191"/>
      <c r="EZ69" s="105"/>
      <c r="FA69" s="191"/>
      <c r="FB69" s="160">
        <f t="shared" si="39"/>
        <v>0</v>
      </c>
      <c r="FC69" s="169">
        <f t="shared" si="40"/>
        <v>0</v>
      </c>
      <c r="FD69" s="170">
        <f t="shared" si="41"/>
        <v>0</v>
      </c>
      <c r="FE69" s="166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5"/>
      <c r="GZ69" s="186"/>
      <c r="HA69" s="181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5"/>
      <c r="IS69" s="186"/>
      <c r="IT69" s="187"/>
      <c r="IU69" s="187"/>
      <c r="IV69" s="187"/>
    </row>
    <row r="70" spans="1:256" ht="12.75" hidden="1">
      <c r="A70" s="279"/>
      <c r="B70" s="167" t="s">
        <v>59</v>
      </c>
      <c r="C70" s="183"/>
      <c r="D70" s="184">
        <f t="shared" si="62"/>
        <v>0</v>
      </c>
      <c r="E70" s="105"/>
      <c r="F70" s="184"/>
      <c r="G70" s="184"/>
      <c r="H70" s="105">
        <f t="shared" si="67"/>
        <v>0</v>
      </c>
      <c r="I70" s="179"/>
      <c r="J70" s="185"/>
      <c r="K70" s="185"/>
      <c r="L70" s="179"/>
      <c r="M70" s="179"/>
      <c r="N70" s="179"/>
      <c r="O70" s="179"/>
      <c r="P70" s="179"/>
      <c r="Q70" s="179"/>
      <c r="R70" s="153">
        <f t="shared" si="31"/>
        <v>0</v>
      </c>
      <c r="S70" s="154">
        <f t="shared" si="32"/>
        <v>0</v>
      </c>
      <c r="T70" s="281">
        <f t="shared" si="33"/>
        <v>0</v>
      </c>
      <c r="U70" s="281">
        <f t="shared" si="34"/>
        <v>0</v>
      </c>
      <c r="V70" s="120">
        <f t="shared" si="24"/>
        <v>0</v>
      </c>
      <c r="W70" s="156"/>
      <c r="X70" s="273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67"/>
      <c r="BJ70" s="180"/>
      <c r="BK70" s="105"/>
      <c r="BL70" s="105"/>
      <c r="BM70" s="105"/>
      <c r="BN70" s="105"/>
      <c r="BO70" s="167"/>
      <c r="BP70" s="156"/>
      <c r="BQ70" s="166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55"/>
      <c r="DJ70" s="180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1"/>
      <c r="ER70" s="191"/>
      <c r="ES70" s="191"/>
      <c r="ET70" s="191"/>
      <c r="EU70" s="191"/>
      <c r="EV70" s="105"/>
      <c r="EW70" s="191"/>
      <c r="EX70" s="105"/>
      <c r="EY70" s="191"/>
      <c r="EZ70" s="105"/>
      <c r="FA70" s="191"/>
      <c r="FB70" s="160">
        <f t="shared" si="39"/>
        <v>0</v>
      </c>
      <c r="FC70" s="169">
        <f t="shared" si="40"/>
        <v>0</v>
      </c>
      <c r="FD70" s="170">
        <f t="shared" si="41"/>
        <v>0</v>
      </c>
      <c r="FE70" s="166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5"/>
      <c r="GZ70" s="186"/>
      <c r="HA70" s="181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5"/>
      <c r="IS70" s="186"/>
      <c r="IT70" s="187"/>
      <c r="IU70" s="187"/>
      <c r="IV70" s="187"/>
    </row>
    <row r="71" spans="1:256" ht="12.75" hidden="1">
      <c r="A71" s="195"/>
      <c r="B71" s="167" t="s">
        <v>58</v>
      </c>
      <c r="C71" s="183"/>
      <c r="D71" s="184"/>
      <c r="E71" s="105"/>
      <c r="F71" s="184"/>
      <c r="G71" s="184"/>
      <c r="H71" s="105"/>
      <c r="I71" s="179"/>
      <c r="J71" s="185"/>
      <c r="K71" s="185"/>
      <c r="L71" s="179"/>
      <c r="M71" s="179"/>
      <c r="N71" s="179"/>
      <c r="O71" s="179"/>
      <c r="P71" s="179"/>
      <c r="Q71" s="179"/>
      <c r="R71" s="153">
        <f t="shared" si="31"/>
        <v>0</v>
      </c>
      <c r="S71" s="154">
        <f t="shared" si="32"/>
        <v>0</v>
      </c>
      <c r="T71" s="281">
        <f t="shared" si="33"/>
        <v>0</v>
      </c>
      <c r="U71" s="281">
        <f t="shared" si="34"/>
        <v>0</v>
      </c>
      <c r="V71" s="120">
        <f t="shared" si="24"/>
        <v>0</v>
      </c>
      <c r="W71" s="156"/>
      <c r="X71" s="166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67"/>
      <c r="BJ71" s="180"/>
      <c r="BK71" s="105"/>
      <c r="BL71" s="105"/>
      <c r="BM71" s="105"/>
      <c r="BN71" s="105"/>
      <c r="BO71" s="167"/>
      <c r="BP71" s="156"/>
      <c r="BQ71" s="166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55"/>
      <c r="DJ71" s="180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1"/>
      <c r="ER71" s="191"/>
      <c r="ES71" s="191"/>
      <c r="ET71" s="191"/>
      <c r="EU71" s="191"/>
      <c r="EV71" s="105"/>
      <c r="EW71" s="191"/>
      <c r="EX71" s="105"/>
      <c r="EY71" s="191"/>
      <c r="EZ71" s="105"/>
      <c r="FA71" s="191"/>
      <c r="FB71" s="160">
        <f t="shared" si="39"/>
        <v>0</v>
      </c>
      <c r="FC71" s="169">
        <f t="shared" si="40"/>
        <v>0</v>
      </c>
      <c r="FD71" s="170">
        <f t="shared" si="41"/>
        <v>0</v>
      </c>
      <c r="FE71" s="166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5"/>
      <c r="GZ71" s="186"/>
      <c r="HA71" s="181">
        <f t="shared" si="30"/>
        <v>0</v>
      </c>
      <c r="HB71" s="197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05"/>
      <c r="IH71" s="105"/>
      <c r="II71" s="105"/>
      <c r="IJ71" s="105"/>
      <c r="IK71" s="175"/>
      <c r="IL71" s="175"/>
      <c r="IM71" s="175"/>
      <c r="IN71" s="175"/>
      <c r="IO71" s="175"/>
      <c r="IP71" s="175"/>
      <c r="IQ71" s="175"/>
      <c r="IR71" s="175"/>
      <c r="IS71" s="186"/>
      <c r="IT71" s="187"/>
      <c r="IU71" s="187"/>
      <c r="IV71" s="187"/>
    </row>
    <row r="72" spans="1:256" ht="12.75" hidden="1">
      <c r="A72" s="195"/>
      <c r="B72" s="194"/>
      <c r="C72" s="183"/>
      <c r="D72" s="184"/>
      <c r="E72" s="105"/>
      <c r="F72" s="184"/>
      <c r="G72" s="184"/>
      <c r="H72" s="105">
        <f>COUNTIF(BQ72:DH72,"S")</f>
        <v>0</v>
      </c>
      <c r="I72" s="179"/>
      <c r="J72" s="185"/>
      <c r="K72" s="185"/>
      <c r="L72" s="185"/>
      <c r="M72" s="179"/>
      <c r="N72" s="179"/>
      <c r="O72" s="179"/>
      <c r="P72" s="179"/>
      <c r="Q72" s="179"/>
      <c r="R72" s="153">
        <f t="shared" si="31"/>
        <v>0</v>
      </c>
      <c r="S72" s="154">
        <f t="shared" si="32"/>
        <v>0</v>
      </c>
      <c r="T72" s="281">
        <f t="shared" si="33"/>
        <v>0</v>
      </c>
      <c r="U72" s="281">
        <f t="shared" si="34"/>
        <v>0</v>
      </c>
      <c r="V72" s="120">
        <f t="shared" si="24"/>
        <v>0</v>
      </c>
      <c r="W72" s="156"/>
      <c r="X72" s="166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7"/>
      <c r="BP72" s="156"/>
      <c r="BQ72" s="180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1"/>
      <c r="CZ72" s="105"/>
      <c r="DA72" s="191"/>
      <c r="DB72" s="105"/>
      <c r="DC72" s="191"/>
      <c r="DD72" s="105"/>
      <c r="DE72" s="105"/>
      <c r="DF72" s="105"/>
      <c r="DG72" s="105"/>
      <c r="DH72" s="105"/>
      <c r="DI72" s="155"/>
      <c r="DJ72" s="180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1"/>
      <c r="ER72" s="191"/>
      <c r="ES72" s="191"/>
      <c r="ET72" s="191"/>
      <c r="EU72" s="191"/>
      <c r="EV72" s="198"/>
      <c r="EW72" s="199"/>
      <c r="EX72" s="198"/>
      <c r="EY72" s="199"/>
      <c r="EZ72" s="198"/>
      <c r="FA72" s="199"/>
      <c r="FB72" s="160">
        <f t="shared" si="39"/>
        <v>0</v>
      </c>
      <c r="FC72" s="169">
        <f t="shared" si="40"/>
        <v>0</v>
      </c>
      <c r="FD72" s="170">
        <f t="shared" si="41"/>
        <v>0</v>
      </c>
      <c r="FE72" s="166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5"/>
      <c r="GZ72" s="186"/>
      <c r="HA72" s="181">
        <f t="shared" si="30"/>
        <v>0</v>
      </c>
      <c r="HB72" s="197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05"/>
      <c r="IH72" s="105"/>
      <c r="II72" s="105"/>
      <c r="IJ72" s="105"/>
      <c r="IK72" s="175"/>
      <c r="IL72" s="175"/>
      <c r="IM72" s="175"/>
      <c r="IN72" s="175"/>
      <c r="IO72" s="175"/>
      <c r="IP72" s="175"/>
      <c r="IQ72" s="175"/>
      <c r="IR72" s="175"/>
      <c r="IS72" s="186"/>
      <c r="IT72" s="187"/>
      <c r="IU72" s="187"/>
      <c r="IV72" s="187"/>
    </row>
    <row r="73" spans="1:256" s="126" customFormat="1" ht="12.75" hidden="1">
      <c r="A73" s="200"/>
      <c r="B73" s="194"/>
      <c r="C73" s="183"/>
      <c r="D73" s="184"/>
      <c r="E73" s="105"/>
      <c r="F73" s="184"/>
      <c r="G73" s="184"/>
      <c r="H73" s="105">
        <f>COUNTIF(BQ73:DH73,"S")</f>
        <v>0</v>
      </c>
      <c r="I73" s="179"/>
      <c r="J73" s="185"/>
      <c r="K73" s="185"/>
      <c r="L73" s="185"/>
      <c r="M73" s="179"/>
      <c r="N73" s="179"/>
      <c r="O73" s="179"/>
      <c r="P73" s="179"/>
      <c r="Q73" s="179"/>
      <c r="R73" s="153">
        <f t="shared" si="31"/>
        <v>0</v>
      </c>
      <c r="S73" s="154">
        <f t="shared" si="32"/>
        <v>0</v>
      </c>
      <c r="T73" s="281">
        <f t="shared" si="33"/>
        <v>0</v>
      </c>
      <c r="U73" s="281">
        <f t="shared" si="34"/>
        <v>0</v>
      </c>
      <c r="V73" s="120">
        <f t="shared" si="24"/>
        <v>0</v>
      </c>
      <c r="W73" s="156"/>
      <c r="X73" s="166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7"/>
      <c r="BP73" s="156"/>
      <c r="BQ73" s="180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1"/>
      <c r="CZ73" s="105"/>
      <c r="DA73" s="191"/>
      <c r="DB73" s="105"/>
      <c r="DC73" s="191"/>
      <c r="DD73" s="105"/>
      <c r="DE73" s="105"/>
      <c r="DF73" s="105"/>
      <c r="DG73" s="105"/>
      <c r="DH73" s="105"/>
      <c r="DI73" s="155"/>
      <c r="DJ73" s="180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1"/>
      <c r="ER73" s="191"/>
      <c r="ES73" s="191"/>
      <c r="ET73" s="191"/>
      <c r="EU73" s="191"/>
      <c r="EV73" s="198"/>
      <c r="EW73" s="199"/>
      <c r="EX73" s="198"/>
      <c r="EY73" s="199"/>
      <c r="EZ73" s="198"/>
      <c r="FA73" s="199"/>
      <c r="FB73" s="160">
        <f t="shared" si="39"/>
        <v>0</v>
      </c>
      <c r="FC73" s="169">
        <f t="shared" si="40"/>
        <v>0</v>
      </c>
      <c r="FD73" s="170">
        <f t="shared" si="41"/>
        <v>0</v>
      </c>
      <c r="FE73" s="166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1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2"/>
      <c r="IU73" s="182"/>
      <c r="IV73" s="182"/>
    </row>
    <row r="74" spans="1:256" ht="12.75" hidden="1">
      <c r="A74" s="200"/>
      <c r="B74" s="194"/>
      <c r="C74" s="183"/>
      <c r="D74" s="184"/>
      <c r="E74" s="105"/>
      <c r="F74" s="184"/>
      <c r="G74" s="184"/>
      <c r="H74" s="105">
        <f>COUNTIF(BQ74:DH74,"S")</f>
        <v>0</v>
      </c>
      <c r="I74" s="179"/>
      <c r="J74" s="185"/>
      <c r="K74" s="185"/>
      <c r="L74" s="185"/>
      <c r="M74" s="179"/>
      <c r="N74" s="179"/>
      <c r="O74" s="179"/>
      <c r="P74" s="179"/>
      <c r="Q74" s="179"/>
      <c r="R74" s="153">
        <f t="shared" si="31"/>
        <v>0</v>
      </c>
      <c r="S74" s="154">
        <f t="shared" si="32"/>
        <v>0</v>
      </c>
      <c r="T74" s="281">
        <f t="shared" si="33"/>
        <v>0</v>
      </c>
      <c r="U74" s="281">
        <f t="shared" si="34"/>
        <v>0</v>
      </c>
      <c r="V74" s="120">
        <f t="shared" si="24"/>
        <v>0</v>
      </c>
      <c r="W74" s="156"/>
      <c r="X74" s="166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7"/>
      <c r="BP74" s="156"/>
      <c r="BQ74" s="180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1"/>
      <c r="CZ74" s="105"/>
      <c r="DA74" s="191"/>
      <c r="DB74" s="105"/>
      <c r="DC74" s="191"/>
      <c r="DD74" s="105"/>
      <c r="DE74" s="105"/>
      <c r="DF74" s="105"/>
      <c r="DG74" s="105"/>
      <c r="DH74" s="105"/>
      <c r="DI74" s="201"/>
      <c r="DJ74" s="180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1"/>
      <c r="ER74" s="191"/>
      <c r="ES74" s="191"/>
      <c r="ET74" s="191"/>
      <c r="EU74" s="191"/>
      <c r="EV74" s="198"/>
      <c r="EW74" s="199"/>
      <c r="EX74" s="198"/>
      <c r="EY74" s="199"/>
      <c r="EZ74" s="198"/>
      <c r="FA74" s="199"/>
      <c r="FB74" s="160">
        <f t="shared" si="39"/>
        <v>0</v>
      </c>
      <c r="FC74" s="169">
        <f t="shared" si="40"/>
        <v>0</v>
      </c>
      <c r="FD74" s="170">
        <f t="shared" si="41"/>
        <v>0</v>
      </c>
      <c r="FE74" s="166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5"/>
      <c r="GZ74" s="186"/>
      <c r="HA74" s="181">
        <f t="shared" si="30"/>
        <v>0</v>
      </c>
      <c r="HB74" s="197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05"/>
      <c r="IH74" s="105"/>
      <c r="II74" s="105"/>
      <c r="IJ74" s="105"/>
      <c r="IK74" s="175"/>
      <c r="IL74" s="175"/>
      <c r="IM74" s="175"/>
      <c r="IN74" s="175"/>
      <c r="IO74" s="175"/>
      <c r="IP74" s="175"/>
      <c r="IQ74" s="175"/>
      <c r="IR74" s="175"/>
      <c r="IS74" s="186"/>
      <c r="IT74" s="187"/>
      <c r="IU74" s="187"/>
      <c r="IV74" s="187"/>
    </row>
    <row r="75" spans="1:256" s="126" customFormat="1" ht="13.5" hidden="1" thickBot="1">
      <c r="A75" s="202"/>
      <c r="B75" s="203"/>
      <c r="C75" s="204"/>
      <c r="D75" s="205"/>
      <c r="E75" s="205"/>
      <c r="F75" s="205"/>
      <c r="G75" s="205"/>
      <c r="H75" s="205">
        <f>COUNTIF(BQ75:DH75,"S")</f>
        <v>0</v>
      </c>
      <c r="I75" s="206"/>
      <c r="J75" s="207"/>
      <c r="K75" s="207"/>
      <c r="L75" s="207"/>
      <c r="M75" s="206"/>
      <c r="N75" s="206"/>
      <c r="O75" s="206"/>
      <c r="P75" s="206"/>
      <c r="Q75" s="206"/>
      <c r="R75" s="208">
        <f t="shared" si="31"/>
        <v>0</v>
      </c>
      <c r="S75" s="209">
        <f t="shared" si="32"/>
        <v>0</v>
      </c>
      <c r="T75" s="282">
        <f t="shared" si="33"/>
        <v>0</v>
      </c>
      <c r="U75" s="282">
        <f t="shared" si="34"/>
        <v>0</v>
      </c>
      <c r="V75" s="220">
        <f t="shared" si="24"/>
        <v>0</v>
      </c>
      <c r="W75" s="156"/>
      <c r="X75" s="210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2"/>
      <c r="BP75" s="156"/>
      <c r="BQ75" s="213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14"/>
      <c r="CZ75" s="205"/>
      <c r="DA75" s="214"/>
      <c r="DB75" s="205"/>
      <c r="DC75" s="214"/>
      <c r="DD75" s="205"/>
      <c r="DE75" s="205"/>
      <c r="DF75" s="205"/>
      <c r="DG75" s="205"/>
      <c r="DH75" s="205"/>
      <c r="DI75" s="155"/>
      <c r="DJ75" s="213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14"/>
      <c r="ER75" s="214"/>
      <c r="ES75" s="214"/>
      <c r="ET75" s="214"/>
      <c r="EU75" s="214"/>
      <c r="EV75" s="215"/>
      <c r="EW75" s="216"/>
      <c r="EX75" s="215"/>
      <c r="EY75" s="216"/>
      <c r="EZ75" s="215"/>
      <c r="FA75" s="216"/>
      <c r="FB75" s="217">
        <f t="shared" si="39"/>
        <v>0</v>
      </c>
      <c r="FC75" s="218">
        <f t="shared" si="40"/>
        <v>0</v>
      </c>
      <c r="FD75" s="219">
        <f t="shared" si="41"/>
        <v>0</v>
      </c>
      <c r="FE75" s="210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05"/>
      <c r="GX75" s="205"/>
      <c r="GY75" s="205"/>
      <c r="GZ75" s="220"/>
      <c r="HA75" s="196">
        <f t="shared" si="30"/>
        <v>0</v>
      </c>
      <c r="HB75" s="22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22"/>
      <c r="IT75" s="182"/>
      <c r="IU75" s="182"/>
      <c r="IV75" s="182"/>
    </row>
    <row r="76" spans="1:256" s="188" customFormat="1" ht="14.25" thickBot="1" thickTop="1">
      <c r="A76" s="223"/>
      <c r="B76" s="224"/>
      <c r="C76" s="224">
        <f aca="true" t="shared" si="74" ref="C76:I76">SUM(C5:C75)</f>
        <v>290</v>
      </c>
      <c r="D76" s="224">
        <f t="shared" si="74"/>
        <v>250</v>
      </c>
      <c r="E76" s="224">
        <f t="shared" si="74"/>
        <v>209</v>
      </c>
      <c r="F76" s="224">
        <f t="shared" si="74"/>
        <v>39</v>
      </c>
      <c r="G76" s="224">
        <f t="shared" si="74"/>
        <v>39</v>
      </c>
      <c r="H76" s="224">
        <f t="shared" si="74"/>
        <v>0</v>
      </c>
      <c r="I76" s="224">
        <f t="shared" si="74"/>
        <v>22506</v>
      </c>
      <c r="J76" s="224"/>
      <c r="K76" s="224"/>
      <c r="L76" s="224"/>
      <c r="M76" s="224"/>
      <c r="N76" s="224"/>
      <c r="O76" s="224"/>
      <c r="P76" s="224"/>
      <c r="Q76" s="224"/>
      <c r="R76" s="225">
        <f>SUM(R5:R75)</f>
        <v>19</v>
      </c>
      <c r="S76" s="226">
        <f>SUM(S5:S75)</f>
        <v>1</v>
      </c>
      <c r="T76" s="283">
        <f>SUM(T5:T75)</f>
        <v>3</v>
      </c>
      <c r="U76" s="283">
        <f>SUM(U5:U75)</f>
        <v>4</v>
      </c>
      <c r="V76" s="233">
        <f>HA76</f>
        <v>19</v>
      </c>
      <c r="W76" s="261" t="s">
        <v>50</v>
      </c>
      <c r="X76" s="224">
        <f aca="true" t="shared" si="75" ref="X76:AL76">COUNTIF(X5:X75,"T")</f>
        <v>11</v>
      </c>
      <c r="Y76" s="224">
        <f t="shared" si="75"/>
        <v>11</v>
      </c>
      <c r="Z76" s="224">
        <f t="shared" si="75"/>
        <v>11</v>
      </c>
      <c r="AA76" s="224">
        <f t="shared" si="75"/>
        <v>11</v>
      </c>
      <c r="AB76" s="224">
        <f t="shared" si="75"/>
        <v>0</v>
      </c>
      <c r="AC76" s="224">
        <f t="shared" si="75"/>
        <v>11</v>
      </c>
      <c r="AD76" s="224">
        <f t="shared" si="75"/>
        <v>11</v>
      </c>
      <c r="AE76" s="224">
        <f t="shared" si="75"/>
        <v>11</v>
      </c>
      <c r="AF76" s="224">
        <f t="shared" si="75"/>
        <v>11</v>
      </c>
      <c r="AG76" s="321">
        <f t="shared" si="75"/>
        <v>10</v>
      </c>
      <c r="AH76" s="224">
        <f t="shared" si="75"/>
        <v>11</v>
      </c>
      <c r="AI76" s="321">
        <f t="shared" si="75"/>
        <v>9</v>
      </c>
      <c r="AJ76" s="224">
        <f t="shared" si="75"/>
        <v>11</v>
      </c>
      <c r="AK76" s="224">
        <f t="shared" si="75"/>
        <v>11</v>
      </c>
      <c r="AL76" s="224">
        <f t="shared" si="75"/>
        <v>11</v>
      </c>
      <c r="AM76" s="224">
        <f>COUNTIF(AM5:AM75,"T")</f>
        <v>11</v>
      </c>
      <c r="AN76" s="224">
        <f>COUNTIF(AN5:AN75,"T")</f>
        <v>11</v>
      </c>
      <c r="AO76" s="224">
        <f>COUNTIF(AO5:AO75,"T")</f>
        <v>0</v>
      </c>
      <c r="AP76" s="224">
        <f>COUNTIF(AP5:AP75,"T")</f>
        <v>11</v>
      </c>
      <c r="AQ76" s="224">
        <f>COUNTIF(AQ5:AQ75,"T")</f>
        <v>11</v>
      </c>
      <c r="AR76" s="224">
        <f aca="true" t="shared" si="76" ref="AR76:BM76">COUNTIF(AR5:AR75,"T")</f>
        <v>0</v>
      </c>
      <c r="AS76" s="224">
        <f t="shared" si="76"/>
        <v>0</v>
      </c>
      <c r="AT76" s="224">
        <f t="shared" si="76"/>
        <v>0</v>
      </c>
      <c r="AU76" s="224">
        <f t="shared" si="76"/>
        <v>11</v>
      </c>
      <c r="AV76" s="224">
        <f t="shared" si="76"/>
        <v>0</v>
      </c>
      <c r="AW76" s="224">
        <f t="shared" si="76"/>
        <v>0</v>
      </c>
      <c r="AX76" s="224">
        <f t="shared" si="76"/>
        <v>0</v>
      </c>
      <c r="AY76" s="224">
        <f t="shared" si="76"/>
        <v>11</v>
      </c>
      <c r="AZ76" s="224">
        <f t="shared" si="76"/>
        <v>0</v>
      </c>
      <c r="BA76" s="224">
        <f t="shared" si="76"/>
        <v>11</v>
      </c>
      <c r="BB76" s="224">
        <f t="shared" si="76"/>
        <v>0</v>
      </c>
      <c r="BC76" s="224">
        <f t="shared" si="76"/>
        <v>0</v>
      </c>
      <c r="BD76" s="224">
        <f t="shared" si="76"/>
        <v>0</v>
      </c>
      <c r="BE76" s="224">
        <f t="shared" si="76"/>
        <v>0</v>
      </c>
      <c r="BF76" s="224">
        <f t="shared" si="76"/>
        <v>11</v>
      </c>
      <c r="BG76" s="224">
        <f t="shared" si="76"/>
        <v>0</v>
      </c>
      <c r="BH76" s="224">
        <f t="shared" si="76"/>
        <v>11</v>
      </c>
      <c r="BI76" s="224">
        <f t="shared" si="76"/>
        <v>0</v>
      </c>
      <c r="BJ76" s="224">
        <f t="shared" si="76"/>
        <v>0</v>
      </c>
      <c r="BK76" s="224">
        <f t="shared" si="76"/>
        <v>0</v>
      </c>
      <c r="BL76" s="224">
        <f t="shared" si="76"/>
        <v>0</v>
      </c>
      <c r="BM76" s="224">
        <f t="shared" si="76"/>
        <v>0</v>
      </c>
      <c r="BN76" s="224">
        <f>COUNTIF(BN5:BN75,"T")</f>
        <v>0</v>
      </c>
      <c r="BO76" s="224">
        <f>COUNTIF(BO5:BO75,"T")</f>
        <v>0</v>
      </c>
      <c r="BP76" s="227"/>
      <c r="BQ76" s="326">
        <f aca="true" t="shared" si="77" ref="BQ76:DE76">SUM(BQ5:BQ75)</f>
        <v>989</v>
      </c>
      <c r="BR76" s="227">
        <f t="shared" si="77"/>
        <v>990</v>
      </c>
      <c r="BS76" s="227">
        <f t="shared" si="77"/>
        <v>990</v>
      </c>
      <c r="BT76" s="227">
        <f t="shared" si="77"/>
        <v>990</v>
      </c>
      <c r="BU76" s="227">
        <f t="shared" si="77"/>
        <v>89</v>
      </c>
      <c r="BV76" s="227">
        <f t="shared" si="77"/>
        <v>991</v>
      </c>
      <c r="BW76" s="227">
        <f t="shared" si="77"/>
        <v>990</v>
      </c>
      <c r="BX76" s="227">
        <f t="shared" si="77"/>
        <v>990</v>
      </c>
      <c r="BY76" s="227">
        <f t="shared" si="77"/>
        <v>990</v>
      </c>
      <c r="BZ76" s="227">
        <f t="shared" si="77"/>
        <v>900</v>
      </c>
      <c r="CA76" s="227">
        <f t="shared" si="77"/>
        <v>990</v>
      </c>
      <c r="CB76" s="326">
        <f t="shared" si="77"/>
        <v>775</v>
      </c>
      <c r="CC76" s="227">
        <f t="shared" si="77"/>
        <v>990</v>
      </c>
      <c r="CD76" s="227">
        <f t="shared" si="77"/>
        <v>990</v>
      </c>
      <c r="CE76" s="227">
        <f t="shared" si="77"/>
        <v>990</v>
      </c>
      <c r="CF76" s="227">
        <f t="shared" si="77"/>
        <v>990</v>
      </c>
      <c r="CG76" s="227">
        <f t="shared" si="77"/>
        <v>990</v>
      </c>
      <c r="CH76" s="227">
        <f t="shared" si="77"/>
        <v>0</v>
      </c>
      <c r="CI76" s="227">
        <f t="shared" si="77"/>
        <v>990</v>
      </c>
      <c r="CJ76" s="227">
        <f t="shared" si="77"/>
        <v>990</v>
      </c>
      <c r="CK76" s="227">
        <f t="shared" si="77"/>
        <v>0</v>
      </c>
      <c r="CL76" s="227">
        <f aca="true" t="shared" si="78" ref="CL76:CV76">SUM(CL5:CL75)</f>
        <v>0</v>
      </c>
      <c r="CM76" s="307">
        <f t="shared" si="78"/>
        <v>0</v>
      </c>
      <c r="CN76" s="227">
        <f t="shared" si="78"/>
        <v>990</v>
      </c>
      <c r="CO76" s="227">
        <f t="shared" si="78"/>
        <v>0</v>
      </c>
      <c r="CP76" s="227">
        <f t="shared" si="78"/>
        <v>0</v>
      </c>
      <c r="CQ76" s="227">
        <f t="shared" si="78"/>
        <v>0</v>
      </c>
      <c r="CR76" s="227">
        <f t="shared" si="78"/>
        <v>990</v>
      </c>
      <c r="CS76" s="227">
        <f t="shared" si="78"/>
        <v>0</v>
      </c>
      <c r="CT76" s="227">
        <f t="shared" si="78"/>
        <v>990</v>
      </c>
      <c r="CU76" s="227">
        <f t="shared" si="78"/>
        <v>0</v>
      </c>
      <c r="CV76" s="227">
        <f t="shared" si="78"/>
        <v>0</v>
      </c>
      <c r="CW76" s="227">
        <f>SUM(CW5:CW75)</f>
        <v>0</v>
      </c>
      <c r="CX76" s="227">
        <f>SUM(CX5:CX75)</f>
        <v>0</v>
      </c>
      <c r="CY76" s="227">
        <f t="shared" si="77"/>
        <v>990</v>
      </c>
      <c r="CZ76" s="227">
        <f t="shared" si="77"/>
        <v>0</v>
      </c>
      <c r="DA76" s="326">
        <f t="shared" si="77"/>
        <v>942</v>
      </c>
      <c r="DB76" s="227">
        <f t="shared" si="77"/>
        <v>0</v>
      </c>
      <c r="DC76" s="227">
        <f t="shared" si="77"/>
        <v>0</v>
      </c>
      <c r="DD76" s="227">
        <f t="shared" si="77"/>
        <v>0</v>
      </c>
      <c r="DE76" s="227">
        <f t="shared" si="77"/>
        <v>0</v>
      </c>
      <c r="DF76" s="227">
        <f>SUM(DF5:DF75)</f>
        <v>0</v>
      </c>
      <c r="DG76" s="227">
        <f>SUM(DG5:DG75)</f>
        <v>0</v>
      </c>
      <c r="DH76" s="227">
        <f>SUM(DH5:DH75)</f>
        <v>0</v>
      </c>
      <c r="DI76" s="228"/>
      <c r="DJ76" s="227">
        <f aca="true" t="shared" si="79" ref="DJ76:EP76">COUNTIF(DJ5:DJ75,"E")</f>
        <v>1</v>
      </c>
      <c r="DK76" s="227">
        <f t="shared" si="79"/>
        <v>2</v>
      </c>
      <c r="DL76" s="227">
        <f t="shared" si="79"/>
        <v>2</v>
      </c>
      <c r="DM76" s="227">
        <f t="shared" si="79"/>
        <v>2</v>
      </c>
      <c r="DN76" s="227">
        <f t="shared" si="79"/>
        <v>0</v>
      </c>
      <c r="DO76" s="227">
        <f t="shared" si="79"/>
        <v>2</v>
      </c>
      <c r="DP76" s="227">
        <f t="shared" si="79"/>
        <v>2</v>
      </c>
      <c r="DQ76" s="227">
        <f t="shared" si="79"/>
        <v>2</v>
      </c>
      <c r="DR76" s="227">
        <f t="shared" si="79"/>
        <v>2</v>
      </c>
      <c r="DS76" s="227">
        <f t="shared" si="79"/>
        <v>2</v>
      </c>
      <c r="DT76" s="227">
        <f t="shared" si="79"/>
        <v>2</v>
      </c>
      <c r="DU76" s="227">
        <f t="shared" si="79"/>
        <v>2</v>
      </c>
      <c r="DV76" s="227">
        <f t="shared" si="79"/>
        <v>2</v>
      </c>
      <c r="DW76" s="227">
        <f t="shared" si="79"/>
        <v>1</v>
      </c>
      <c r="DX76" s="227">
        <f t="shared" si="79"/>
        <v>0</v>
      </c>
      <c r="DY76" s="227">
        <f t="shared" si="79"/>
        <v>2</v>
      </c>
      <c r="DZ76" s="227">
        <f t="shared" si="79"/>
        <v>2</v>
      </c>
      <c r="EA76" s="227">
        <f t="shared" si="79"/>
        <v>0</v>
      </c>
      <c r="EB76" s="227">
        <f t="shared" si="79"/>
        <v>2</v>
      </c>
      <c r="EC76" s="227">
        <f t="shared" si="79"/>
        <v>1</v>
      </c>
      <c r="ED76" s="227">
        <f t="shared" si="79"/>
        <v>0</v>
      </c>
      <c r="EE76" s="227">
        <f t="shared" si="79"/>
        <v>0</v>
      </c>
      <c r="EF76" s="227">
        <f t="shared" si="79"/>
        <v>0</v>
      </c>
      <c r="EG76" s="227">
        <f t="shared" si="79"/>
        <v>1</v>
      </c>
      <c r="EH76" s="227">
        <f t="shared" si="79"/>
        <v>0</v>
      </c>
      <c r="EI76" s="227">
        <f t="shared" si="79"/>
        <v>0</v>
      </c>
      <c r="EJ76" s="227">
        <f t="shared" si="79"/>
        <v>0</v>
      </c>
      <c r="EK76" s="227">
        <f t="shared" si="79"/>
        <v>2</v>
      </c>
      <c r="EL76" s="227">
        <f t="shared" si="79"/>
        <v>0</v>
      </c>
      <c r="EM76" s="229">
        <f t="shared" si="79"/>
        <v>2</v>
      </c>
      <c r="EN76" s="227">
        <f t="shared" si="79"/>
        <v>0</v>
      </c>
      <c r="EO76" s="227">
        <f t="shared" si="79"/>
        <v>0</v>
      </c>
      <c r="EP76" s="229">
        <f t="shared" si="79"/>
        <v>0</v>
      </c>
      <c r="EQ76" s="229">
        <f aca="true" t="shared" si="80" ref="EQ76:FA76">COUNTIF(EQ5:EQ75,"E")</f>
        <v>0</v>
      </c>
      <c r="ER76" s="227">
        <f t="shared" si="80"/>
        <v>2</v>
      </c>
      <c r="ES76" s="227">
        <f t="shared" si="80"/>
        <v>0</v>
      </c>
      <c r="ET76" s="227">
        <f t="shared" si="80"/>
        <v>1</v>
      </c>
      <c r="EU76" s="227">
        <f t="shared" si="80"/>
        <v>0</v>
      </c>
      <c r="EV76" s="227">
        <f t="shared" si="80"/>
        <v>0</v>
      </c>
      <c r="EW76" s="227">
        <f t="shared" si="80"/>
        <v>0</v>
      </c>
      <c r="EX76" s="227">
        <f t="shared" si="80"/>
        <v>0</v>
      </c>
      <c r="EY76" s="227">
        <f t="shared" si="80"/>
        <v>0</v>
      </c>
      <c r="EZ76" s="227">
        <f t="shared" si="80"/>
        <v>0</v>
      </c>
      <c r="FA76" s="227">
        <f t="shared" si="80"/>
        <v>0</v>
      </c>
      <c r="FB76" s="229">
        <f>SUM(FB5:FB75)</f>
        <v>19</v>
      </c>
      <c r="FC76" s="230">
        <f>SUM(FC5:FC75)*2</f>
        <v>2</v>
      </c>
      <c r="FD76" s="231">
        <f>SUM(FD5:FD75)</f>
        <v>3</v>
      </c>
      <c r="FE76" s="227">
        <f aca="true" t="shared" si="81" ref="FE76:GZ76">SUM(FE5:FE75)</f>
        <v>2</v>
      </c>
      <c r="FF76" s="227">
        <f t="shared" si="81"/>
        <v>1</v>
      </c>
      <c r="FG76" s="227">
        <f t="shared" si="81"/>
        <v>0</v>
      </c>
      <c r="FH76" s="227">
        <f t="shared" si="81"/>
        <v>1</v>
      </c>
      <c r="FI76" s="227">
        <f t="shared" si="81"/>
        <v>0</v>
      </c>
      <c r="FJ76" s="227">
        <f t="shared" si="81"/>
        <v>0</v>
      </c>
      <c r="FK76" s="227">
        <f t="shared" si="81"/>
        <v>2</v>
      </c>
      <c r="FL76" s="227">
        <f t="shared" si="81"/>
        <v>0</v>
      </c>
      <c r="FM76" s="227">
        <f t="shared" si="81"/>
        <v>5</v>
      </c>
      <c r="FN76" s="227">
        <f t="shared" si="81"/>
        <v>1</v>
      </c>
      <c r="FO76" s="227">
        <f t="shared" si="81"/>
        <v>0</v>
      </c>
      <c r="FP76" s="227">
        <f t="shared" si="81"/>
        <v>2</v>
      </c>
      <c r="FQ76" s="227">
        <f t="shared" si="81"/>
        <v>0</v>
      </c>
      <c r="FR76" s="227">
        <f t="shared" si="81"/>
        <v>2</v>
      </c>
      <c r="FS76" s="227">
        <f t="shared" si="81"/>
        <v>0</v>
      </c>
      <c r="FT76" s="227">
        <f t="shared" si="81"/>
        <v>5</v>
      </c>
      <c r="FU76" s="229">
        <f t="shared" si="81"/>
        <v>0</v>
      </c>
      <c r="FV76" s="229">
        <f t="shared" si="81"/>
        <v>0</v>
      </c>
      <c r="FW76" s="229">
        <f t="shared" si="81"/>
        <v>0</v>
      </c>
      <c r="FX76" s="229">
        <f t="shared" si="81"/>
        <v>0</v>
      </c>
      <c r="FY76" s="229">
        <f t="shared" si="81"/>
        <v>0</v>
      </c>
      <c r="FZ76" s="229">
        <f t="shared" si="81"/>
        <v>0</v>
      </c>
      <c r="GA76" s="229">
        <f t="shared" si="81"/>
        <v>0</v>
      </c>
      <c r="GB76" s="229">
        <f t="shared" si="81"/>
        <v>0</v>
      </c>
      <c r="GC76" s="229">
        <f t="shared" si="81"/>
        <v>0</v>
      </c>
      <c r="GD76" s="229">
        <f t="shared" si="81"/>
        <v>0</v>
      </c>
      <c r="GE76" s="229">
        <f t="shared" si="81"/>
        <v>0</v>
      </c>
      <c r="GF76" s="229">
        <f t="shared" si="81"/>
        <v>0</v>
      </c>
      <c r="GG76" s="229">
        <f t="shared" si="81"/>
        <v>0</v>
      </c>
      <c r="GH76" s="229">
        <f t="shared" si="81"/>
        <v>0</v>
      </c>
      <c r="GI76" s="229">
        <f t="shared" si="81"/>
        <v>0</v>
      </c>
      <c r="GJ76" s="229">
        <f t="shared" si="81"/>
        <v>0</v>
      </c>
      <c r="GK76" s="229">
        <f t="shared" si="81"/>
        <v>0</v>
      </c>
      <c r="GL76" s="229">
        <f t="shared" si="81"/>
        <v>0</v>
      </c>
      <c r="GM76" s="229">
        <f t="shared" si="81"/>
        <v>0</v>
      </c>
      <c r="GN76" s="229">
        <f t="shared" si="81"/>
        <v>0</v>
      </c>
      <c r="GO76" s="227">
        <f t="shared" si="81"/>
        <v>0</v>
      </c>
      <c r="GP76" s="229">
        <f t="shared" si="81"/>
        <v>0</v>
      </c>
      <c r="GQ76" s="227">
        <f t="shared" si="81"/>
        <v>0</v>
      </c>
      <c r="GR76" s="227">
        <f t="shared" si="81"/>
        <v>0</v>
      </c>
      <c r="GS76" s="227">
        <f t="shared" si="81"/>
        <v>0</v>
      </c>
      <c r="GT76" s="227">
        <f t="shared" si="81"/>
        <v>0</v>
      </c>
      <c r="GU76" s="227">
        <f t="shared" si="81"/>
        <v>0</v>
      </c>
      <c r="GV76" s="227">
        <f t="shared" si="81"/>
        <v>0</v>
      </c>
      <c r="GW76" s="227">
        <f t="shared" si="81"/>
        <v>0</v>
      </c>
      <c r="GX76" s="227">
        <f t="shared" si="81"/>
        <v>0</v>
      </c>
      <c r="GY76" s="227">
        <f t="shared" si="81"/>
        <v>0</v>
      </c>
      <c r="GZ76" s="227">
        <f t="shared" si="81"/>
        <v>0</v>
      </c>
      <c r="HA76" s="232">
        <f>SUM(HA9:HA69)</f>
        <v>19</v>
      </c>
      <c r="HB76" s="223">
        <f aca="true" t="shared" si="82" ref="HB76:IV76">SUM(HB11:HB69)</f>
        <v>0</v>
      </c>
      <c r="HC76" s="224">
        <f t="shared" si="82"/>
        <v>3</v>
      </c>
      <c r="HD76" s="224">
        <f t="shared" si="82"/>
        <v>0</v>
      </c>
      <c r="HE76" s="224">
        <f t="shared" si="82"/>
        <v>1</v>
      </c>
      <c r="HF76" s="224">
        <f t="shared" si="82"/>
        <v>0</v>
      </c>
      <c r="HG76" s="224">
        <f t="shared" si="82"/>
        <v>0</v>
      </c>
      <c r="HH76" s="224">
        <f t="shared" si="82"/>
        <v>0</v>
      </c>
      <c r="HI76" s="224">
        <f t="shared" si="82"/>
        <v>1</v>
      </c>
      <c r="HJ76" s="224">
        <f t="shared" si="82"/>
        <v>0</v>
      </c>
      <c r="HK76" s="224">
        <f t="shared" si="82"/>
        <v>1</v>
      </c>
      <c r="HL76" s="224">
        <f t="shared" si="82"/>
        <v>0</v>
      </c>
      <c r="HM76" s="224">
        <f t="shared" si="82"/>
        <v>0</v>
      </c>
      <c r="HN76" s="224">
        <f t="shared" si="82"/>
        <v>0</v>
      </c>
      <c r="HO76" s="224">
        <f t="shared" si="82"/>
        <v>0</v>
      </c>
      <c r="HP76" s="224">
        <f t="shared" si="82"/>
        <v>0</v>
      </c>
      <c r="HQ76" s="224">
        <f t="shared" si="82"/>
        <v>2</v>
      </c>
      <c r="HR76" s="224">
        <f t="shared" si="82"/>
        <v>1</v>
      </c>
      <c r="HS76" s="224">
        <f t="shared" si="82"/>
        <v>0</v>
      </c>
      <c r="HT76" s="224">
        <f t="shared" si="82"/>
        <v>4</v>
      </c>
      <c r="HU76" s="224">
        <f t="shared" si="82"/>
        <v>2</v>
      </c>
      <c r="HV76" s="224">
        <f t="shared" si="82"/>
        <v>0</v>
      </c>
      <c r="HW76" s="224">
        <f t="shared" si="82"/>
        <v>0</v>
      </c>
      <c r="HX76" s="224">
        <f t="shared" si="82"/>
        <v>0</v>
      </c>
      <c r="HY76" s="224">
        <f t="shared" si="82"/>
        <v>1</v>
      </c>
      <c r="HZ76" s="224">
        <f t="shared" si="82"/>
        <v>0</v>
      </c>
      <c r="IA76" s="224">
        <f t="shared" si="82"/>
        <v>0</v>
      </c>
      <c r="IB76" s="224">
        <f t="shared" si="82"/>
        <v>0</v>
      </c>
      <c r="IC76" s="224">
        <f t="shared" si="82"/>
        <v>0</v>
      </c>
      <c r="ID76" s="224">
        <f t="shared" si="82"/>
        <v>0</v>
      </c>
      <c r="IE76" s="224">
        <f t="shared" si="82"/>
        <v>2</v>
      </c>
      <c r="IF76" s="224">
        <f t="shared" si="82"/>
        <v>0</v>
      </c>
      <c r="IG76" s="224">
        <f t="shared" si="82"/>
        <v>0</v>
      </c>
      <c r="IH76" s="224">
        <f t="shared" si="82"/>
        <v>0</v>
      </c>
      <c r="II76" s="224">
        <f t="shared" si="82"/>
        <v>0</v>
      </c>
      <c r="IJ76" s="224">
        <f t="shared" si="82"/>
        <v>1</v>
      </c>
      <c r="IK76" s="224">
        <f t="shared" si="82"/>
        <v>0</v>
      </c>
      <c r="IL76" s="224">
        <f t="shared" si="82"/>
        <v>0</v>
      </c>
      <c r="IM76" s="224">
        <f t="shared" si="82"/>
        <v>0</v>
      </c>
      <c r="IN76" s="224">
        <f t="shared" si="82"/>
        <v>0</v>
      </c>
      <c r="IO76" s="224">
        <f t="shared" si="82"/>
        <v>0</v>
      </c>
      <c r="IP76" s="224">
        <f t="shared" si="82"/>
        <v>0</v>
      </c>
      <c r="IQ76" s="224">
        <f t="shared" si="82"/>
        <v>0</v>
      </c>
      <c r="IR76" s="224">
        <f t="shared" si="82"/>
        <v>0</v>
      </c>
      <c r="IS76" s="224">
        <f t="shared" si="82"/>
        <v>0</v>
      </c>
      <c r="IT76" s="224">
        <f t="shared" si="82"/>
        <v>0</v>
      </c>
      <c r="IU76" s="224">
        <f t="shared" si="82"/>
        <v>0</v>
      </c>
      <c r="IV76" s="233">
        <f t="shared" si="82"/>
        <v>0</v>
      </c>
    </row>
    <row r="77" spans="1:256" s="101" customFormat="1" ht="243.7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83" ref="X77:BO77">COUNTIF(X5:X69,"C")+COUNTIF(X5:X69,"T")</f>
        <v>12</v>
      </c>
      <c r="Y77" s="111">
        <f t="shared" si="83"/>
        <v>13</v>
      </c>
      <c r="Z77" s="111">
        <f t="shared" si="83"/>
        <v>13</v>
      </c>
      <c r="AA77" s="111">
        <f t="shared" si="83"/>
        <v>13</v>
      </c>
      <c r="AB77" s="111">
        <f t="shared" si="83"/>
        <v>0</v>
      </c>
      <c r="AC77" s="111">
        <f t="shared" si="83"/>
        <v>13</v>
      </c>
      <c r="AD77" s="111">
        <f t="shared" si="83"/>
        <v>13</v>
      </c>
      <c r="AE77" s="111">
        <f t="shared" si="83"/>
        <v>13</v>
      </c>
      <c r="AF77" s="111">
        <f t="shared" si="83"/>
        <v>13</v>
      </c>
      <c r="AG77" s="111">
        <f t="shared" si="83"/>
        <v>12</v>
      </c>
      <c r="AH77" s="111">
        <f t="shared" si="83"/>
        <v>13</v>
      </c>
      <c r="AI77" s="111">
        <f t="shared" si="83"/>
        <v>11</v>
      </c>
      <c r="AJ77" s="111">
        <f t="shared" si="83"/>
        <v>13</v>
      </c>
      <c r="AK77" s="111">
        <f t="shared" si="83"/>
        <v>12</v>
      </c>
      <c r="AL77" s="111">
        <f t="shared" si="83"/>
        <v>11</v>
      </c>
      <c r="AM77" s="111">
        <f t="shared" si="83"/>
        <v>13</v>
      </c>
      <c r="AN77" s="111">
        <f t="shared" si="83"/>
        <v>13</v>
      </c>
      <c r="AO77" s="111">
        <f t="shared" si="83"/>
        <v>0</v>
      </c>
      <c r="AP77" s="111">
        <f t="shared" si="83"/>
        <v>13</v>
      </c>
      <c r="AQ77" s="111">
        <f t="shared" si="83"/>
        <v>12</v>
      </c>
      <c r="AR77" s="111">
        <f t="shared" si="83"/>
        <v>0</v>
      </c>
      <c r="AS77" s="111">
        <f t="shared" si="83"/>
        <v>0</v>
      </c>
      <c r="AT77" s="111">
        <f t="shared" si="83"/>
        <v>0</v>
      </c>
      <c r="AU77" s="111">
        <f t="shared" si="83"/>
        <v>12</v>
      </c>
      <c r="AV77" s="111">
        <f t="shared" si="83"/>
        <v>0</v>
      </c>
      <c r="AW77" s="111">
        <f t="shared" si="83"/>
        <v>0</v>
      </c>
      <c r="AX77" s="111">
        <f t="shared" si="83"/>
        <v>0</v>
      </c>
      <c r="AY77" s="111">
        <f t="shared" si="83"/>
        <v>13</v>
      </c>
      <c r="AZ77" s="111">
        <f t="shared" si="83"/>
        <v>0</v>
      </c>
      <c r="BA77" s="111">
        <f t="shared" si="83"/>
        <v>13</v>
      </c>
      <c r="BB77" s="111">
        <f t="shared" si="83"/>
        <v>0</v>
      </c>
      <c r="BC77" s="111">
        <f t="shared" si="83"/>
        <v>0</v>
      </c>
      <c r="BD77" s="111">
        <f t="shared" si="83"/>
        <v>0</v>
      </c>
      <c r="BE77" s="111">
        <f t="shared" si="83"/>
        <v>0</v>
      </c>
      <c r="BF77" s="111">
        <f t="shared" si="83"/>
        <v>13</v>
      </c>
      <c r="BG77" s="111">
        <f t="shared" si="83"/>
        <v>0</v>
      </c>
      <c r="BH77" s="111">
        <f t="shared" si="83"/>
        <v>12</v>
      </c>
      <c r="BI77" s="111">
        <f t="shared" si="83"/>
        <v>0</v>
      </c>
      <c r="BJ77" s="111">
        <f t="shared" si="83"/>
        <v>0</v>
      </c>
      <c r="BK77" s="111">
        <f t="shared" si="83"/>
        <v>0</v>
      </c>
      <c r="BL77" s="111">
        <f t="shared" si="83"/>
        <v>0</v>
      </c>
      <c r="BM77" s="111">
        <f t="shared" si="83"/>
        <v>0</v>
      </c>
      <c r="BN77" s="111">
        <f t="shared" si="83"/>
        <v>0</v>
      </c>
      <c r="BO77" s="111">
        <f t="shared" si="83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1</v>
      </c>
      <c r="DK77" s="100">
        <f aca="true" t="shared" si="84" ref="DK77:EP77">COUNTIF(DK5:DK75,"I")</f>
        <v>2</v>
      </c>
      <c r="DL77" s="100">
        <f t="shared" si="84"/>
        <v>2</v>
      </c>
      <c r="DM77" s="100">
        <f t="shared" si="84"/>
        <v>2</v>
      </c>
      <c r="DN77" s="100">
        <f t="shared" si="84"/>
        <v>1</v>
      </c>
      <c r="DO77" s="100">
        <f t="shared" si="84"/>
        <v>1</v>
      </c>
      <c r="DP77" s="100">
        <f t="shared" si="84"/>
        <v>2</v>
      </c>
      <c r="DQ77" s="100">
        <f t="shared" si="84"/>
        <v>2</v>
      </c>
      <c r="DR77" s="100">
        <f t="shared" si="84"/>
        <v>2</v>
      </c>
      <c r="DS77" s="100">
        <f t="shared" si="84"/>
        <v>2</v>
      </c>
      <c r="DT77" s="100">
        <f t="shared" si="84"/>
        <v>2</v>
      </c>
      <c r="DU77" s="100">
        <f t="shared" si="84"/>
        <v>2</v>
      </c>
      <c r="DV77" s="100">
        <f t="shared" si="84"/>
        <v>2</v>
      </c>
      <c r="DW77" s="100">
        <f t="shared" si="84"/>
        <v>1</v>
      </c>
      <c r="DX77" s="100">
        <f t="shared" si="84"/>
        <v>0</v>
      </c>
      <c r="DY77" s="100">
        <f t="shared" si="84"/>
        <v>2</v>
      </c>
      <c r="DZ77" s="100">
        <f t="shared" si="84"/>
        <v>2</v>
      </c>
      <c r="EA77" s="100">
        <f t="shared" si="84"/>
        <v>0</v>
      </c>
      <c r="EB77" s="100">
        <f t="shared" si="84"/>
        <v>2</v>
      </c>
      <c r="EC77" s="100">
        <f t="shared" si="84"/>
        <v>1</v>
      </c>
      <c r="ED77" s="100">
        <f t="shared" si="84"/>
        <v>0</v>
      </c>
      <c r="EE77" s="100">
        <f t="shared" si="84"/>
        <v>0</v>
      </c>
      <c r="EF77" s="100">
        <f t="shared" si="84"/>
        <v>0</v>
      </c>
      <c r="EG77" s="100">
        <f t="shared" si="84"/>
        <v>1</v>
      </c>
      <c r="EH77" s="100">
        <f t="shared" si="84"/>
        <v>0</v>
      </c>
      <c r="EI77" s="100">
        <f t="shared" si="84"/>
        <v>0</v>
      </c>
      <c r="EJ77" s="100">
        <f t="shared" si="84"/>
        <v>0</v>
      </c>
      <c r="EK77" s="100">
        <f t="shared" si="84"/>
        <v>2</v>
      </c>
      <c r="EL77" s="100">
        <f t="shared" si="84"/>
        <v>0</v>
      </c>
      <c r="EM77" s="306">
        <f t="shared" si="84"/>
        <v>2</v>
      </c>
      <c r="EN77" s="100">
        <f t="shared" si="84"/>
        <v>0</v>
      </c>
      <c r="EO77" s="100">
        <f t="shared" si="84"/>
        <v>0</v>
      </c>
      <c r="EP77" s="306">
        <f t="shared" si="84"/>
        <v>0</v>
      </c>
      <c r="EQ77" s="306">
        <f aca="true" t="shared" si="85" ref="EQ77:FA77">COUNTIF(EQ5:EQ75,"I")</f>
        <v>0</v>
      </c>
      <c r="ER77" s="100">
        <f t="shared" si="85"/>
        <v>2</v>
      </c>
      <c r="ES77" s="100">
        <f t="shared" si="85"/>
        <v>0</v>
      </c>
      <c r="ET77" s="100">
        <f t="shared" si="85"/>
        <v>1</v>
      </c>
      <c r="EU77" s="100">
        <f t="shared" si="85"/>
        <v>0</v>
      </c>
      <c r="EV77" s="100">
        <f t="shared" si="85"/>
        <v>0</v>
      </c>
      <c r="EW77" s="100">
        <f t="shared" si="85"/>
        <v>0</v>
      </c>
      <c r="EX77" s="100">
        <f t="shared" si="85"/>
        <v>0</v>
      </c>
      <c r="EY77" s="100">
        <f t="shared" si="85"/>
        <v>0</v>
      </c>
      <c r="EZ77" s="100">
        <f t="shared" si="85"/>
        <v>0</v>
      </c>
      <c r="FA77" s="100">
        <f t="shared" si="85"/>
        <v>0</v>
      </c>
      <c r="FB77" s="117" t="s">
        <v>53</v>
      </c>
      <c r="FC77" s="116" t="s">
        <v>54</v>
      </c>
      <c r="FD77" s="259" t="s">
        <v>55</v>
      </c>
      <c r="FE77" s="118"/>
      <c r="FF77" s="118"/>
      <c r="FG77" s="118"/>
      <c r="FH77" s="323" t="s">
        <v>137</v>
      </c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323" t="s">
        <v>135</v>
      </c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323" t="s">
        <v>135</v>
      </c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7"/>
      <c r="FC78" s="237"/>
      <c r="FD78" s="237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6"/>
      <c r="IH78" s="236"/>
      <c r="II78" s="236"/>
      <c r="IJ78" s="236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 t="str">
        <f>X3</f>
        <v>Dénia</v>
      </c>
      <c r="Y79" s="148" t="str">
        <f aca="true" t="shared" si="86" ref="Y79:BO79">Y3</f>
        <v>Olímpic</v>
      </c>
      <c r="Z79" s="148" t="str">
        <f t="shared" si="86"/>
        <v>Quart</v>
      </c>
      <c r="AA79" s="148" t="str">
        <f t="shared" si="86"/>
        <v>Aspense</v>
      </c>
      <c r="AB79" s="148" t="str">
        <f t="shared" si="86"/>
        <v>Alcoià</v>
      </c>
      <c r="AC79" s="148" t="str">
        <f t="shared" si="86"/>
        <v>Vinaròs</v>
      </c>
      <c r="AD79" s="148" t="str">
        <f t="shared" si="86"/>
        <v>Mestalla</v>
      </c>
      <c r="AE79" s="148" t="str">
        <f t="shared" si="86"/>
        <v>Ontinyent</v>
      </c>
      <c r="AF79" s="148" t="str">
        <f t="shared" si="86"/>
        <v>Vila-real</v>
      </c>
      <c r="AG79" s="148" t="str">
        <f t="shared" si="86"/>
        <v>Benicarló</v>
      </c>
      <c r="AH79" s="148" t="str">
        <f t="shared" si="86"/>
        <v>Alacant</v>
      </c>
      <c r="AI79" s="148" t="str">
        <f t="shared" si="86"/>
        <v>Gandia</v>
      </c>
      <c r="AJ79" s="148" t="str">
        <f t="shared" si="86"/>
        <v>Espanyol St. Vt.</v>
      </c>
      <c r="AK79" s="148" t="str">
        <f t="shared" si="86"/>
        <v>Puçol</v>
      </c>
      <c r="AL79" s="148" t="str">
        <f t="shared" si="86"/>
        <v>Novelda</v>
      </c>
      <c r="AM79" s="148" t="str">
        <f t="shared" si="86"/>
        <v>Carcaixent</v>
      </c>
      <c r="AN79" s="148" t="str">
        <f t="shared" si="86"/>
        <v>Catarroja</v>
      </c>
      <c r="AO79" s="148" t="str">
        <f t="shared" si="86"/>
        <v>Alginet</v>
      </c>
      <c r="AP79" s="148" t="str">
        <f t="shared" si="86"/>
        <v>Paterna</v>
      </c>
      <c r="AQ79" s="148" t="str">
        <f t="shared" si="86"/>
        <v>Dénia</v>
      </c>
      <c r="AR79" s="148" t="str">
        <f t="shared" si="86"/>
        <v>Olímpic</v>
      </c>
      <c r="AS79" s="148" t="str">
        <f t="shared" si="86"/>
        <v>Quart</v>
      </c>
      <c r="AT79" s="148" t="str">
        <f t="shared" si="86"/>
        <v>Aspense</v>
      </c>
      <c r="AU79" s="148" t="str">
        <f t="shared" si="86"/>
        <v>Alcoià</v>
      </c>
      <c r="AV79" s="148" t="str">
        <f t="shared" si="86"/>
        <v>Vinaròs</v>
      </c>
      <c r="AW79" s="148" t="str">
        <f t="shared" si="86"/>
        <v>Mestalla</v>
      </c>
      <c r="AX79" s="148" t="str">
        <f t="shared" si="86"/>
        <v>Ontinyent</v>
      </c>
      <c r="AY79" s="148" t="str">
        <f t="shared" si="86"/>
        <v>Vila-real</v>
      </c>
      <c r="AZ79" s="148" t="str">
        <f t="shared" si="86"/>
        <v>Benicarló</v>
      </c>
      <c r="BA79" s="148" t="str">
        <f t="shared" si="86"/>
        <v>Alacant</v>
      </c>
      <c r="BB79" s="148" t="str">
        <f t="shared" si="86"/>
        <v>Gandia</v>
      </c>
      <c r="BC79" s="148" t="str">
        <f t="shared" si="86"/>
        <v>Espanyol St. Vt.</v>
      </c>
      <c r="BD79" s="148" t="str">
        <f t="shared" si="86"/>
        <v>Puçol</v>
      </c>
      <c r="BE79" s="148" t="str">
        <f t="shared" si="86"/>
        <v>Novelda</v>
      </c>
      <c r="BF79" s="148" t="str">
        <f t="shared" si="86"/>
        <v>Carcaixent</v>
      </c>
      <c r="BG79" s="148" t="str">
        <f t="shared" si="86"/>
        <v>Catarroja</v>
      </c>
      <c r="BH79" s="148" t="str">
        <f t="shared" si="86"/>
        <v>Alginet</v>
      </c>
      <c r="BI79" s="148" t="str">
        <f t="shared" si="86"/>
        <v>Paterna</v>
      </c>
      <c r="BJ79" s="148">
        <f t="shared" si="86"/>
        <v>0</v>
      </c>
      <c r="BK79" s="148">
        <f t="shared" si="86"/>
        <v>0</v>
      </c>
      <c r="BL79" s="148">
        <f t="shared" si="86"/>
        <v>0</v>
      </c>
      <c r="BM79" s="148">
        <f t="shared" si="86"/>
        <v>0</v>
      </c>
      <c r="BN79" s="148">
        <f t="shared" si="86"/>
        <v>0</v>
      </c>
      <c r="BO79" s="148">
        <f t="shared" si="86"/>
        <v>0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4"/>
      <c r="AY80" s="234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6"/>
      <c r="IH80" s="236"/>
      <c r="II80" s="236"/>
      <c r="IJ80" s="236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6"/>
      <c r="IH81" s="236"/>
      <c r="II81" s="236"/>
      <c r="IJ81" s="236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6"/>
      <c r="IH82" s="236"/>
      <c r="II82" s="236"/>
      <c r="IJ82" s="236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6"/>
      <c r="IH83" s="236"/>
      <c r="II83" s="236"/>
      <c r="IJ83" s="236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6"/>
      <c r="IH84" s="236"/>
      <c r="II84" s="236"/>
      <c r="IJ84" s="236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6"/>
      <c r="IH85" s="236"/>
      <c r="II85" s="236"/>
      <c r="IJ85" s="236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5"/>
      <c r="DF86" s="235"/>
      <c r="DG86" s="235"/>
      <c r="DH86" s="235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6"/>
      <c r="IH86" s="236"/>
      <c r="II86" s="236"/>
      <c r="IJ86" s="236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6"/>
      <c r="IH87" s="236"/>
      <c r="II87" s="236"/>
      <c r="IJ87" s="236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6"/>
      <c r="IH88" s="236"/>
      <c r="II88" s="236"/>
      <c r="IJ88" s="236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6"/>
      <c r="IH89" s="236"/>
      <c r="II89" s="236"/>
      <c r="IJ89" s="236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6"/>
      <c r="IH90" s="236"/>
      <c r="II90" s="236"/>
      <c r="IJ90" s="236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5"/>
      <c r="DH91" s="235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6"/>
      <c r="IH91" s="236"/>
      <c r="II91" s="236"/>
      <c r="IJ91" s="236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5"/>
      <c r="DE92" s="235"/>
      <c r="DF92" s="235"/>
      <c r="DG92" s="235"/>
      <c r="DH92" s="235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6"/>
      <c r="IH92" s="236"/>
      <c r="II92" s="236"/>
      <c r="IJ92" s="236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35"/>
      <c r="DB93" s="235"/>
      <c r="DC93" s="235"/>
      <c r="DD93" s="235"/>
      <c r="DE93" s="235"/>
      <c r="DF93" s="235"/>
      <c r="DG93" s="235"/>
      <c r="DH93" s="235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6"/>
      <c r="IH93" s="236"/>
      <c r="II93" s="236"/>
      <c r="IJ93" s="236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35"/>
      <c r="CS94" s="235"/>
      <c r="CT94" s="235"/>
      <c r="CU94" s="235"/>
      <c r="CV94" s="235"/>
      <c r="CW94" s="235"/>
      <c r="CX94" s="235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6"/>
      <c r="IH94" s="236"/>
      <c r="II94" s="236"/>
      <c r="IJ94" s="236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5"/>
      <c r="DE95" s="235"/>
      <c r="DF95" s="235"/>
      <c r="DG95" s="235"/>
      <c r="DH95" s="235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6"/>
      <c r="IH95" s="236"/>
      <c r="II95" s="236"/>
      <c r="IJ95" s="236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5"/>
      <c r="DE96" s="235"/>
      <c r="DF96" s="235"/>
      <c r="DG96" s="235"/>
      <c r="DH96" s="235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6"/>
      <c r="IH96" s="236"/>
      <c r="II96" s="236"/>
      <c r="IJ96" s="236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5"/>
      <c r="DE97" s="235"/>
      <c r="DF97" s="235"/>
      <c r="DG97" s="235"/>
      <c r="DH97" s="235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6"/>
      <c r="IH97" s="236"/>
      <c r="II97" s="236"/>
      <c r="IJ97" s="236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6"/>
      <c r="IH98" s="236"/>
      <c r="II98" s="236"/>
      <c r="IJ98" s="236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5"/>
      <c r="DE99" s="235"/>
      <c r="DF99" s="235"/>
      <c r="DG99" s="235"/>
      <c r="DH99" s="235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6"/>
      <c r="IH99" s="236"/>
      <c r="II99" s="236"/>
      <c r="IJ99" s="236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5"/>
      <c r="DE100" s="235"/>
      <c r="DF100" s="235"/>
      <c r="DG100" s="235"/>
      <c r="DH100" s="235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6"/>
      <c r="IH100" s="236"/>
      <c r="II100" s="236"/>
      <c r="IJ100" s="236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6"/>
      <c r="IH101" s="236"/>
      <c r="II101" s="236"/>
      <c r="IJ101" s="236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6"/>
      <c r="IH102" s="236"/>
      <c r="II102" s="236"/>
      <c r="IJ102" s="236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6"/>
      <c r="IH103" s="236"/>
      <c r="II103" s="236"/>
      <c r="IJ103" s="236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6"/>
      <c r="IH104" s="236"/>
      <c r="II104" s="236"/>
      <c r="IJ104" s="236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5"/>
      <c r="DE105" s="235"/>
      <c r="DF105" s="235"/>
      <c r="DG105" s="235"/>
      <c r="DH105" s="235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6"/>
      <c r="IH105" s="236"/>
      <c r="II105" s="236"/>
      <c r="IJ105" s="236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6"/>
      <c r="IH106" s="236"/>
      <c r="II106" s="236"/>
      <c r="IJ106" s="236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6"/>
      <c r="IH107" s="236"/>
      <c r="II107" s="236"/>
      <c r="IJ107" s="236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5"/>
      <c r="DE108" s="235"/>
      <c r="DF108" s="235"/>
      <c r="DG108" s="235"/>
      <c r="DH108" s="235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6"/>
      <c r="IH108" s="236"/>
      <c r="II108" s="236"/>
      <c r="IJ108" s="236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6"/>
      <c r="IH109" s="236"/>
      <c r="II109" s="236"/>
      <c r="IJ109" s="236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6"/>
      <c r="IH110" s="236"/>
      <c r="II110" s="236"/>
      <c r="IJ110" s="236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5"/>
      <c r="DE111" s="235"/>
      <c r="DF111" s="235"/>
      <c r="DG111" s="235"/>
      <c r="DH111" s="235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6"/>
      <c r="IH111" s="236"/>
      <c r="II111" s="236"/>
      <c r="IJ111" s="236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6"/>
      <c r="IH112" s="236"/>
      <c r="II112" s="236"/>
      <c r="IJ112" s="236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35"/>
      <c r="DB113" s="235"/>
      <c r="DC113" s="235"/>
      <c r="DD113" s="235"/>
      <c r="DE113" s="235"/>
      <c r="DF113" s="235"/>
      <c r="DG113" s="235"/>
      <c r="DH113" s="235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6"/>
      <c r="IH113" s="236"/>
      <c r="II113" s="236"/>
      <c r="IJ113" s="236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6"/>
      <c r="IH114" s="236"/>
      <c r="II114" s="236"/>
      <c r="IJ114" s="236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6"/>
      <c r="IH115" s="236"/>
      <c r="II115" s="236"/>
      <c r="IJ115" s="236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6"/>
      <c r="IH116" s="236"/>
      <c r="II116" s="236"/>
      <c r="IJ116" s="236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6"/>
      <c r="IH117" s="236"/>
      <c r="II117" s="236"/>
      <c r="IJ117" s="236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6"/>
      <c r="IH118" s="236"/>
      <c r="II118" s="236"/>
      <c r="IJ118" s="236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6"/>
      <c r="IH119" s="236"/>
      <c r="II119" s="236"/>
      <c r="IJ119" s="236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6"/>
      <c r="IH120" s="236"/>
      <c r="II120" s="236"/>
      <c r="IJ120" s="236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5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6"/>
      <c r="IH121" s="236"/>
      <c r="II121" s="236"/>
      <c r="IJ121" s="236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6"/>
      <c r="IH122" s="236"/>
      <c r="II122" s="236"/>
      <c r="IJ122" s="236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6"/>
      <c r="IH123" s="236"/>
      <c r="II123" s="236"/>
      <c r="IJ123" s="236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5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35"/>
      <c r="DD124" s="235"/>
      <c r="DE124" s="235"/>
      <c r="DF124" s="235"/>
      <c r="DG124" s="235"/>
      <c r="DH124" s="235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6"/>
      <c r="IH124" s="236"/>
      <c r="II124" s="236"/>
      <c r="IJ124" s="236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235"/>
      <c r="CU125" s="235"/>
      <c r="CV125" s="235"/>
      <c r="CW125" s="235"/>
      <c r="CX125" s="235"/>
      <c r="CY125" s="235"/>
      <c r="CZ125" s="235"/>
      <c r="DA125" s="235"/>
      <c r="DB125" s="235"/>
      <c r="DC125" s="235"/>
      <c r="DD125" s="235"/>
      <c r="DE125" s="235"/>
      <c r="DF125" s="235"/>
      <c r="DG125" s="235"/>
      <c r="DH125" s="235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6"/>
      <c r="IH125" s="236"/>
      <c r="II125" s="236"/>
      <c r="IJ125" s="236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5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5"/>
      <c r="CO126" s="235"/>
      <c r="CP126" s="235"/>
      <c r="CQ126" s="235"/>
      <c r="CR126" s="235"/>
      <c r="CS126" s="235"/>
      <c r="CT126" s="235"/>
      <c r="CU126" s="235"/>
      <c r="CV126" s="235"/>
      <c r="CW126" s="235"/>
      <c r="CX126" s="235"/>
      <c r="CY126" s="235"/>
      <c r="CZ126" s="235"/>
      <c r="DA126" s="235"/>
      <c r="DB126" s="235"/>
      <c r="DC126" s="235"/>
      <c r="DD126" s="235"/>
      <c r="DE126" s="235"/>
      <c r="DF126" s="235"/>
      <c r="DG126" s="235"/>
      <c r="DH126" s="235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6"/>
      <c r="IH126" s="236"/>
      <c r="II126" s="236"/>
      <c r="IJ126" s="236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5"/>
      <c r="CB127" s="235"/>
      <c r="CC127" s="235"/>
      <c r="CD127" s="235"/>
      <c r="CE127" s="235"/>
      <c r="CF127" s="235"/>
      <c r="CG127" s="235"/>
      <c r="CH127" s="235"/>
      <c r="CI127" s="235"/>
      <c r="CJ127" s="235"/>
      <c r="CK127" s="235"/>
      <c r="CL127" s="235"/>
      <c r="CM127" s="235"/>
      <c r="CN127" s="235"/>
      <c r="CO127" s="235"/>
      <c r="CP127" s="235"/>
      <c r="CQ127" s="235"/>
      <c r="CR127" s="235"/>
      <c r="CS127" s="235"/>
      <c r="CT127" s="235"/>
      <c r="CU127" s="235"/>
      <c r="CV127" s="235"/>
      <c r="CW127" s="235"/>
      <c r="CX127" s="235"/>
      <c r="CY127" s="235"/>
      <c r="CZ127" s="235"/>
      <c r="DA127" s="235"/>
      <c r="DB127" s="235"/>
      <c r="DC127" s="235"/>
      <c r="DD127" s="235"/>
      <c r="DE127" s="235"/>
      <c r="DF127" s="235"/>
      <c r="DG127" s="235"/>
      <c r="DH127" s="235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6"/>
      <c r="IH127" s="236"/>
      <c r="II127" s="236"/>
      <c r="IJ127" s="236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235"/>
      <c r="CT128" s="235"/>
      <c r="CU128" s="235"/>
      <c r="CV128" s="235"/>
      <c r="CW128" s="235"/>
      <c r="CX128" s="235"/>
      <c r="CY128" s="235"/>
      <c r="CZ128" s="235"/>
      <c r="DA128" s="235"/>
      <c r="DB128" s="235"/>
      <c r="DC128" s="235"/>
      <c r="DD128" s="235"/>
      <c r="DE128" s="235"/>
      <c r="DF128" s="235"/>
      <c r="DG128" s="235"/>
      <c r="DH128" s="235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6"/>
      <c r="IH128" s="236"/>
      <c r="II128" s="236"/>
      <c r="IJ128" s="236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235"/>
      <c r="CX129" s="235"/>
      <c r="CY129" s="235"/>
      <c r="CZ129" s="235"/>
      <c r="DA129" s="235"/>
      <c r="DB129" s="235"/>
      <c r="DC129" s="235"/>
      <c r="DD129" s="235"/>
      <c r="DE129" s="235"/>
      <c r="DF129" s="235"/>
      <c r="DG129" s="235"/>
      <c r="DH129" s="235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6"/>
      <c r="IH129" s="236"/>
      <c r="II129" s="236"/>
      <c r="IJ129" s="236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35"/>
      <c r="CS130" s="235"/>
      <c r="CT130" s="235"/>
      <c r="CU130" s="235"/>
      <c r="CV130" s="235"/>
      <c r="CW130" s="235"/>
      <c r="CX130" s="235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6"/>
      <c r="IH130" s="236"/>
      <c r="II130" s="236"/>
      <c r="IJ130" s="236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5"/>
      <c r="CO131" s="235"/>
      <c r="CP131" s="235"/>
      <c r="CQ131" s="235"/>
      <c r="CR131" s="235"/>
      <c r="CS131" s="235"/>
      <c r="CT131" s="235"/>
      <c r="CU131" s="235"/>
      <c r="CV131" s="235"/>
      <c r="CW131" s="235"/>
      <c r="CX131" s="235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6"/>
      <c r="IH131" s="236"/>
      <c r="II131" s="236"/>
      <c r="IJ131" s="236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5"/>
      <c r="DB132" s="235"/>
      <c r="DC132" s="235"/>
      <c r="DD132" s="235"/>
      <c r="DE132" s="235"/>
      <c r="DF132" s="235"/>
      <c r="DG132" s="235"/>
      <c r="DH132" s="235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6"/>
      <c r="IH132" s="236"/>
      <c r="II132" s="236"/>
      <c r="IJ132" s="236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5"/>
      <c r="CO133" s="235"/>
      <c r="CP133" s="235"/>
      <c r="CQ133" s="235"/>
      <c r="CR133" s="235"/>
      <c r="CS133" s="235"/>
      <c r="CT133" s="235"/>
      <c r="CU133" s="235"/>
      <c r="CV133" s="235"/>
      <c r="CW133" s="235"/>
      <c r="CX133" s="235"/>
      <c r="CY133" s="235"/>
      <c r="CZ133" s="235"/>
      <c r="DA133" s="235"/>
      <c r="DB133" s="235"/>
      <c r="DC133" s="235"/>
      <c r="DD133" s="235"/>
      <c r="DE133" s="235"/>
      <c r="DF133" s="235"/>
      <c r="DG133" s="235"/>
      <c r="DH133" s="235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6"/>
      <c r="IH133" s="236"/>
      <c r="II133" s="236"/>
      <c r="IJ133" s="236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5"/>
      <c r="CO134" s="235"/>
      <c r="CP134" s="235"/>
      <c r="CQ134" s="235"/>
      <c r="CR134" s="235"/>
      <c r="CS134" s="235"/>
      <c r="CT134" s="235"/>
      <c r="CU134" s="235"/>
      <c r="CV134" s="235"/>
      <c r="CW134" s="235"/>
      <c r="CX134" s="235"/>
      <c r="CY134" s="235"/>
      <c r="CZ134" s="235"/>
      <c r="DA134" s="235"/>
      <c r="DB134" s="235"/>
      <c r="DC134" s="235"/>
      <c r="DD134" s="235"/>
      <c r="DE134" s="235"/>
      <c r="DF134" s="235"/>
      <c r="DG134" s="235"/>
      <c r="DH134" s="235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6"/>
      <c r="IH134" s="236"/>
      <c r="II134" s="236"/>
      <c r="IJ134" s="236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5"/>
      <c r="CO135" s="235"/>
      <c r="CP135" s="235"/>
      <c r="CQ135" s="235"/>
      <c r="CR135" s="235"/>
      <c r="CS135" s="235"/>
      <c r="CT135" s="235"/>
      <c r="CU135" s="235"/>
      <c r="CV135" s="235"/>
      <c r="CW135" s="235"/>
      <c r="CX135" s="235"/>
      <c r="CY135" s="235"/>
      <c r="CZ135" s="235"/>
      <c r="DA135" s="235"/>
      <c r="DB135" s="235"/>
      <c r="DC135" s="235"/>
      <c r="DD135" s="235"/>
      <c r="DE135" s="235"/>
      <c r="DF135" s="235"/>
      <c r="DG135" s="235"/>
      <c r="DH135" s="235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6"/>
      <c r="IH135" s="236"/>
      <c r="II135" s="236"/>
      <c r="IJ135" s="236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235"/>
      <c r="CT136" s="235"/>
      <c r="CU136" s="235"/>
      <c r="CV136" s="235"/>
      <c r="CW136" s="235"/>
      <c r="CX136" s="235"/>
      <c r="CY136" s="235"/>
      <c r="CZ136" s="235"/>
      <c r="DA136" s="235"/>
      <c r="DB136" s="235"/>
      <c r="DC136" s="235"/>
      <c r="DD136" s="235"/>
      <c r="DE136" s="235"/>
      <c r="DF136" s="235"/>
      <c r="DG136" s="235"/>
      <c r="DH136" s="235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6"/>
      <c r="IH136" s="236"/>
      <c r="II136" s="236"/>
      <c r="IJ136" s="236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5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5"/>
      <c r="CL137" s="235"/>
      <c r="CM137" s="235"/>
      <c r="CN137" s="235"/>
      <c r="CO137" s="235"/>
      <c r="CP137" s="235"/>
      <c r="CQ137" s="235"/>
      <c r="CR137" s="235"/>
      <c r="CS137" s="235"/>
      <c r="CT137" s="235"/>
      <c r="CU137" s="235"/>
      <c r="CV137" s="235"/>
      <c r="CW137" s="235"/>
      <c r="CX137" s="235"/>
      <c r="CY137" s="235"/>
      <c r="CZ137" s="235"/>
      <c r="DA137" s="235"/>
      <c r="DB137" s="235"/>
      <c r="DC137" s="235"/>
      <c r="DD137" s="235"/>
      <c r="DE137" s="235"/>
      <c r="DF137" s="235"/>
      <c r="DG137" s="235"/>
      <c r="DH137" s="235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6"/>
      <c r="IH137" s="236"/>
      <c r="II137" s="236"/>
      <c r="IJ137" s="236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5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5"/>
      <c r="CL138" s="235"/>
      <c r="CM138" s="235"/>
      <c r="CN138" s="235"/>
      <c r="CO138" s="235"/>
      <c r="CP138" s="235"/>
      <c r="CQ138" s="235"/>
      <c r="CR138" s="235"/>
      <c r="CS138" s="235"/>
      <c r="CT138" s="235"/>
      <c r="CU138" s="235"/>
      <c r="CV138" s="235"/>
      <c r="CW138" s="235"/>
      <c r="CX138" s="235"/>
      <c r="CY138" s="235"/>
      <c r="CZ138" s="235"/>
      <c r="DA138" s="235"/>
      <c r="DB138" s="235"/>
      <c r="DC138" s="235"/>
      <c r="DD138" s="235"/>
      <c r="DE138" s="235"/>
      <c r="DF138" s="235"/>
      <c r="DG138" s="235"/>
      <c r="DH138" s="235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6"/>
      <c r="IH138" s="236"/>
      <c r="II138" s="236"/>
      <c r="IJ138" s="236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35"/>
      <c r="DD139" s="235"/>
      <c r="DE139" s="235"/>
      <c r="DF139" s="235"/>
      <c r="DG139" s="235"/>
      <c r="DH139" s="235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6"/>
      <c r="IH139" s="236"/>
      <c r="II139" s="236"/>
      <c r="IJ139" s="236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5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6"/>
      <c r="IH140" s="236"/>
      <c r="II140" s="236"/>
      <c r="IJ140" s="236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5"/>
      <c r="CL141" s="235"/>
      <c r="CM141" s="235"/>
      <c r="CN141" s="235"/>
      <c r="CO141" s="235"/>
      <c r="CP141" s="235"/>
      <c r="CQ141" s="235"/>
      <c r="CR141" s="235"/>
      <c r="CS141" s="235"/>
      <c r="CT141" s="235"/>
      <c r="CU141" s="235"/>
      <c r="CV141" s="235"/>
      <c r="CW141" s="235"/>
      <c r="CX141" s="235"/>
      <c r="CY141" s="235"/>
      <c r="CZ141" s="235"/>
      <c r="DA141" s="235"/>
      <c r="DB141" s="235"/>
      <c r="DC141" s="235"/>
      <c r="DD141" s="235"/>
      <c r="DE141" s="235"/>
      <c r="DF141" s="235"/>
      <c r="DG141" s="235"/>
      <c r="DH141" s="235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6"/>
      <c r="IH141" s="236"/>
      <c r="II141" s="236"/>
      <c r="IJ141" s="236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235"/>
      <c r="CT142" s="235"/>
      <c r="CU142" s="235"/>
      <c r="CV142" s="235"/>
      <c r="CW142" s="235"/>
      <c r="CX142" s="235"/>
      <c r="CY142" s="235"/>
      <c r="CZ142" s="235"/>
      <c r="DA142" s="235"/>
      <c r="DB142" s="235"/>
      <c r="DC142" s="235"/>
      <c r="DD142" s="235"/>
      <c r="DE142" s="235"/>
      <c r="DF142" s="235"/>
      <c r="DG142" s="235"/>
      <c r="DH142" s="235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6"/>
      <c r="IH142" s="236"/>
      <c r="II142" s="236"/>
      <c r="IJ142" s="236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5"/>
      <c r="CB143" s="235"/>
      <c r="CC143" s="235"/>
      <c r="CD143" s="235"/>
      <c r="CE143" s="235"/>
      <c r="CF143" s="235"/>
      <c r="CG143" s="235"/>
      <c r="CH143" s="235"/>
      <c r="CI143" s="235"/>
      <c r="CJ143" s="235"/>
      <c r="CK143" s="235"/>
      <c r="CL143" s="235"/>
      <c r="CM143" s="235"/>
      <c r="CN143" s="235"/>
      <c r="CO143" s="235"/>
      <c r="CP143" s="235"/>
      <c r="CQ143" s="235"/>
      <c r="CR143" s="235"/>
      <c r="CS143" s="235"/>
      <c r="CT143" s="235"/>
      <c r="CU143" s="235"/>
      <c r="CV143" s="235"/>
      <c r="CW143" s="235"/>
      <c r="CX143" s="235"/>
      <c r="CY143" s="235"/>
      <c r="CZ143" s="235"/>
      <c r="DA143" s="235"/>
      <c r="DB143" s="235"/>
      <c r="DC143" s="235"/>
      <c r="DD143" s="235"/>
      <c r="DE143" s="235"/>
      <c r="DF143" s="235"/>
      <c r="DG143" s="235"/>
      <c r="DH143" s="235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6"/>
      <c r="IH143" s="236"/>
      <c r="II143" s="236"/>
      <c r="IJ143" s="236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5"/>
      <c r="CB144" s="235"/>
      <c r="CC144" s="235"/>
      <c r="CD144" s="235"/>
      <c r="CE144" s="235"/>
      <c r="CF144" s="235"/>
      <c r="CG144" s="235"/>
      <c r="CH144" s="235"/>
      <c r="CI144" s="235"/>
      <c r="CJ144" s="235"/>
      <c r="CK144" s="235"/>
      <c r="CL144" s="235"/>
      <c r="CM144" s="235"/>
      <c r="CN144" s="235"/>
      <c r="CO144" s="235"/>
      <c r="CP144" s="235"/>
      <c r="CQ144" s="235"/>
      <c r="CR144" s="235"/>
      <c r="CS144" s="235"/>
      <c r="CT144" s="235"/>
      <c r="CU144" s="235"/>
      <c r="CV144" s="235"/>
      <c r="CW144" s="235"/>
      <c r="CX144" s="235"/>
      <c r="CY144" s="235"/>
      <c r="CZ144" s="235"/>
      <c r="DA144" s="235"/>
      <c r="DB144" s="235"/>
      <c r="DC144" s="235"/>
      <c r="DD144" s="235"/>
      <c r="DE144" s="235"/>
      <c r="DF144" s="235"/>
      <c r="DG144" s="235"/>
      <c r="DH144" s="235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6"/>
      <c r="IH144" s="236"/>
      <c r="II144" s="236"/>
      <c r="IJ144" s="236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5"/>
      <c r="CB145" s="235"/>
      <c r="CC145" s="235"/>
      <c r="CD145" s="235"/>
      <c r="CE145" s="235"/>
      <c r="CF145" s="235"/>
      <c r="CG145" s="235"/>
      <c r="CH145" s="235"/>
      <c r="CI145" s="235"/>
      <c r="CJ145" s="235"/>
      <c r="CK145" s="235"/>
      <c r="CL145" s="235"/>
      <c r="CM145" s="235"/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5"/>
      <c r="DG145" s="235"/>
      <c r="DH145" s="235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6"/>
      <c r="IH145" s="236"/>
      <c r="II145" s="236"/>
      <c r="IJ145" s="236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6"/>
      <c r="IH146" s="236"/>
      <c r="II146" s="236"/>
      <c r="IJ146" s="236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E147" s="235"/>
      <c r="DF147" s="235"/>
      <c r="DG147" s="235"/>
      <c r="DH147" s="235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6"/>
      <c r="IH147" s="236"/>
      <c r="II147" s="236"/>
      <c r="IJ147" s="236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5"/>
      <c r="CL148" s="235"/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5"/>
      <c r="DB148" s="235"/>
      <c r="DC148" s="235"/>
      <c r="DD148" s="235"/>
      <c r="DE148" s="235"/>
      <c r="DF148" s="235"/>
      <c r="DG148" s="235"/>
      <c r="DH148" s="235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6"/>
      <c r="IH148" s="236"/>
      <c r="II148" s="236"/>
      <c r="IJ148" s="236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235"/>
      <c r="CT149" s="235"/>
      <c r="CU149" s="235"/>
      <c r="CV149" s="235"/>
      <c r="CW149" s="235"/>
      <c r="CX149" s="235"/>
      <c r="CY149" s="235"/>
      <c r="CZ149" s="235"/>
      <c r="DA149" s="235"/>
      <c r="DB149" s="235"/>
      <c r="DC149" s="235"/>
      <c r="DD149" s="235"/>
      <c r="DE149" s="235"/>
      <c r="DF149" s="235"/>
      <c r="DG149" s="235"/>
      <c r="DH149" s="235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6"/>
      <c r="IH149" s="236"/>
      <c r="II149" s="236"/>
      <c r="IJ149" s="236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5"/>
      <c r="CB150" s="235"/>
      <c r="CC150" s="235"/>
      <c r="CD150" s="235"/>
      <c r="CE150" s="235"/>
      <c r="CF150" s="235"/>
      <c r="CG150" s="235"/>
      <c r="CH150" s="235"/>
      <c r="CI150" s="235"/>
      <c r="CJ150" s="235"/>
      <c r="CK150" s="235"/>
      <c r="CL150" s="235"/>
      <c r="CM150" s="235"/>
      <c r="CN150" s="235"/>
      <c r="CO150" s="235"/>
      <c r="CP150" s="235"/>
      <c r="CQ150" s="235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6"/>
      <c r="IH150" s="236"/>
      <c r="II150" s="236"/>
      <c r="IJ150" s="236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5"/>
      <c r="CO151" s="235"/>
      <c r="CP151" s="235"/>
      <c r="CQ151" s="235"/>
      <c r="CR151" s="235"/>
      <c r="CS151" s="235"/>
      <c r="CT151" s="235"/>
      <c r="CU151" s="235"/>
      <c r="CV151" s="235"/>
      <c r="CW151" s="235"/>
      <c r="CX151" s="235"/>
      <c r="CY151" s="235"/>
      <c r="CZ151" s="235"/>
      <c r="DA151" s="235"/>
      <c r="DB151" s="235"/>
      <c r="DC151" s="235"/>
      <c r="DD151" s="235"/>
      <c r="DE151" s="235"/>
      <c r="DF151" s="235"/>
      <c r="DG151" s="235"/>
      <c r="DH151" s="235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6"/>
      <c r="IH151" s="236"/>
      <c r="II151" s="236"/>
      <c r="IJ151" s="236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5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5"/>
      <c r="CO152" s="235"/>
      <c r="CP152" s="235"/>
      <c r="CQ152" s="235"/>
      <c r="CR152" s="235"/>
      <c r="CS152" s="235"/>
      <c r="CT152" s="235"/>
      <c r="CU152" s="235"/>
      <c r="CV152" s="235"/>
      <c r="CW152" s="235"/>
      <c r="CX152" s="235"/>
      <c r="CY152" s="235"/>
      <c r="CZ152" s="235"/>
      <c r="DA152" s="235"/>
      <c r="DB152" s="235"/>
      <c r="DC152" s="235"/>
      <c r="DD152" s="235"/>
      <c r="DE152" s="235"/>
      <c r="DF152" s="235"/>
      <c r="DG152" s="235"/>
      <c r="DH152" s="235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6"/>
      <c r="IH152" s="236"/>
      <c r="II152" s="236"/>
      <c r="IJ152" s="236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5"/>
      <c r="CB153" s="235"/>
      <c r="CC153" s="235"/>
      <c r="CD153" s="235"/>
      <c r="CE153" s="235"/>
      <c r="CF153" s="235"/>
      <c r="CG153" s="235"/>
      <c r="CH153" s="235"/>
      <c r="CI153" s="235"/>
      <c r="CJ153" s="235"/>
      <c r="CK153" s="235"/>
      <c r="CL153" s="235"/>
      <c r="CM153" s="235"/>
      <c r="CN153" s="235"/>
      <c r="CO153" s="235"/>
      <c r="CP153" s="235"/>
      <c r="CQ153" s="235"/>
      <c r="CR153" s="235"/>
      <c r="CS153" s="235"/>
      <c r="CT153" s="235"/>
      <c r="CU153" s="235"/>
      <c r="CV153" s="235"/>
      <c r="CW153" s="235"/>
      <c r="CX153" s="235"/>
      <c r="CY153" s="235"/>
      <c r="CZ153" s="235"/>
      <c r="DA153" s="235"/>
      <c r="DB153" s="235"/>
      <c r="DC153" s="235"/>
      <c r="DD153" s="235"/>
      <c r="DE153" s="235"/>
      <c r="DF153" s="235"/>
      <c r="DG153" s="235"/>
      <c r="DH153" s="235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6"/>
      <c r="IH153" s="236"/>
      <c r="II153" s="236"/>
      <c r="IJ153" s="236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5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5"/>
      <c r="CL154" s="235"/>
      <c r="CM154" s="235"/>
      <c r="CN154" s="235"/>
      <c r="CO154" s="235"/>
      <c r="CP154" s="235"/>
      <c r="CQ154" s="235"/>
      <c r="CR154" s="235"/>
      <c r="CS154" s="235"/>
      <c r="CT154" s="235"/>
      <c r="CU154" s="235"/>
      <c r="CV154" s="235"/>
      <c r="CW154" s="235"/>
      <c r="CX154" s="235"/>
      <c r="CY154" s="235"/>
      <c r="CZ154" s="235"/>
      <c r="DA154" s="235"/>
      <c r="DB154" s="235"/>
      <c r="DC154" s="235"/>
      <c r="DD154" s="235"/>
      <c r="DE154" s="235"/>
      <c r="DF154" s="235"/>
      <c r="DG154" s="235"/>
      <c r="DH154" s="235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6"/>
      <c r="IH154" s="236"/>
      <c r="II154" s="236"/>
      <c r="IJ154" s="236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235"/>
      <c r="CT155" s="235"/>
      <c r="CU155" s="235"/>
      <c r="CV155" s="235"/>
      <c r="CW155" s="235"/>
      <c r="CX155" s="235"/>
      <c r="CY155" s="235"/>
      <c r="CZ155" s="235"/>
      <c r="DA155" s="235"/>
      <c r="DB155" s="235"/>
      <c r="DC155" s="235"/>
      <c r="DD155" s="235"/>
      <c r="DE155" s="235"/>
      <c r="DF155" s="235"/>
      <c r="DG155" s="235"/>
      <c r="DH155" s="235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6"/>
      <c r="IH155" s="236"/>
      <c r="II155" s="236"/>
      <c r="IJ155" s="236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5"/>
      <c r="CB156" s="235"/>
      <c r="CC156" s="235"/>
      <c r="CD156" s="235"/>
      <c r="CE156" s="235"/>
      <c r="CF156" s="235"/>
      <c r="CG156" s="235"/>
      <c r="CH156" s="235"/>
      <c r="CI156" s="235"/>
      <c r="CJ156" s="235"/>
      <c r="CK156" s="235"/>
      <c r="CL156" s="235"/>
      <c r="CM156" s="235"/>
      <c r="CN156" s="235"/>
      <c r="CO156" s="235"/>
      <c r="CP156" s="235"/>
      <c r="CQ156" s="235"/>
      <c r="CR156" s="235"/>
      <c r="CS156" s="235"/>
      <c r="CT156" s="235"/>
      <c r="CU156" s="235"/>
      <c r="CV156" s="235"/>
      <c r="CW156" s="235"/>
      <c r="CX156" s="235"/>
      <c r="CY156" s="235"/>
      <c r="CZ156" s="235"/>
      <c r="DA156" s="235"/>
      <c r="DB156" s="235"/>
      <c r="DC156" s="235"/>
      <c r="DD156" s="235"/>
      <c r="DE156" s="235"/>
      <c r="DF156" s="235"/>
      <c r="DG156" s="235"/>
      <c r="DH156" s="235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6"/>
      <c r="IH156" s="236"/>
      <c r="II156" s="236"/>
      <c r="IJ156" s="236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35"/>
      <c r="CQ157" s="235"/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6"/>
      <c r="IH157" s="236"/>
      <c r="II157" s="236"/>
      <c r="IJ157" s="236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6"/>
      <c r="IH158" s="236"/>
      <c r="II158" s="236"/>
      <c r="IJ158" s="236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5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5"/>
      <c r="CO159" s="235"/>
      <c r="CP159" s="235"/>
      <c r="CQ159" s="235"/>
      <c r="CR159" s="235"/>
      <c r="CS159" s="235"/>
      <c r="CT159" s="235"/>
      <c r="CU159" s="235"/>
      <c r="CV159" s="235"/>
      <c r="CW159" s="235"/>
      <c r="CX159" s="235"/>
      <c r="CY159" s="235"/>
      <c r="CZ159" s="235"/>
      <c r="DA159" s="235"/>
      <c r="DB159" s="235"/>
      <c r="DC159" s="235"/>
      <c r="DD159" s="235"/>
      <c r="DE159" s="235"/>
      <c r="DF159" s="235"/>
      <c r="DG159" s="235"/>
      <c r="DH159" s="235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6"/>
      <c r="IH159" s="236"/>
      <c r="II159" s="236"/>
      <c r="IJ159" s="236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5"/>
      <c r="CM160" s="235"/>
      <c r="CN160" s="235"/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5"/>
      <c r="CY160" s="235"/>
      <c r="CZ160" s="235"/>
      <c r="DA160" s="235"/>
      <c r="DB160" s="235"/>
      <c r="DC160" s="235"/>
      <c r="DD160" s="235"/>
      <c r="DE160" s="235"/>
      <c r="DF160" s="235"/>
      <c r="DG160" s="235"/>
      <c r="DH160" s="235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6"/>
      <c r="IH160" s="236"/>
      <c r="II160" s="236"/>
      <c r="IJ160" s="236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235"/>
      <c r="CT161" s="235"/>
      <c r="CU161" s="235"/>
      <c r="CV161" s="235"/>
      <c r="CW161" s="235"/>
      <c r="CX161" s="235"/>
      <c r="CY161" s="235"/>
      <c r="CZ161" s="235"/>
      <c r="DA161" s="235"/>
      <c r="DB161" s="235"/>
      <c r="DC161" s="235"/>
      <c r="DD161" s="235"/>
      <c r="DE161" s="235"/>
      <c r="DF161" s="235"/>
      <c r="DG161" s="235"/>
      <c r="DH161" s="235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6"/>
      <c r="IH161" s="236"/>
      <c r="II161" s="236"/>
      <c r="IJ161" s="236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5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/>
      <c r="CN162" s="235"/>
      <c r="CO162" s="235"/>
      <c r="CP162" s="235"/>
      <c r="CQ162" s="235"/>
      <c r="CR162" s="235"/>
      <c r="CS162" s="235"/>
      <c r="CT162" s="235"/>
      <c r="CU162" s="235"/>
      <c r="CV162" s="235"/>
      <c r="CW162" s="235"/>
      <c r="CX162" s="235"/>
      <c r="CY162" s="235"/>
      <c r="CZ162" s="235"/>
      <c r="DA162" s="235"/>
      <c r="DB162" s="235"/>
      <c r="DC162" s="235"/>
      <c r="DD162" s="235"/>
      <c r="DE162" s="235"/>
      <c r="DF162" s="235"/>
      <c r="DG162" s="235"/>
      <c r="DH162" s="235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6"/>
      <c r="IH162" s="236"/>
      <c r="II162" s="236"/>
      <c r="IJ162" s="236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35"/>
      <c r="CQ163" s="235"/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6"/>
      <c r="IH163" s="236"/>
      <c r="II163" s="236"/>
      <c r="IJ163" s="236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5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6"/>
      <c r="IH164" s="236"/>
      <c r="II164" s="236"/>
      <c r="IJ164" s="236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5"/>
      <c r="DB165" s="235"/>
      <c r="DC165" s="235"/>
      <c r="DD165" s="235"/>
      <c r="DE165" s="235"/>
      <c r="DF165" s="235"/>
      <c r="DG165" s="235"/>
      <c r="DH165" s="235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6"/>
      <c r="IH165" s="236"/>
      <c r="II165" s="236"/>
      <c r="IJ165" s="236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5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5"/>
      <c r="DB166" s="235"/>
      <c r="DC166" s="235"/>
      <c r="DD166" s="235"/>
      <c r="DE166" s="235"/>
      <c r="DF166" s="235"/>
      <c r="DG166" s="235"/>
      <c r="DH166" s="235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6"/>
      <c r="IH166" s="236"/>
      <c r="II166" s="236"/>
      <c r="IJ166" s="236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5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5"/>
      <c r="CO167" s="235"/>
      <c r="CP167" s="235"/>
      <c r="CQ167" s="235"/>
      <c r="CR167" s="235"/>
      <c r="CS167" s="235"/>
      <c r="CT167" s="235"/>
      <c r="CU167" s="235"/>
      <c r="CV167" s="235"/>
      <c r="CW167" s="235"/>
      <c r="CX167" s="235"/>
      <c r="CY167" s="235"/>
      <c r="CZ167" s="235"/>
      <c r="DA167" s="235"/>
      <c r="DB167" s="235"/>
      <c r="DC167" s="235"/>
      <c r="DD167" s="235"/>
      <c r="DE167" s="235"/>
      <c r="DF167" s="235"/>
      <c r="DG167" s="235"/>
      <c r="DH167" s="235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6"/>
      <c r="IH167" s="236"/>
      <c r="II167" s="236"/>
      <c r="IJ167" s="236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5"/>
      <c r="CB168" s="235"/>
      <c r="CC168" s="235"/>
      <c r="CD168" s="235"/>
      <c r="CE168" s="235"/>
      <c r="CF168" s="235"/>
      <c r="CG168" s="235"/>
      <c r="CH168" s="235"/>
      <c r="CI168" s="235"/>
      <c r="CJ168" s="235"/>
      <c r="CK168" s="235"/>
      <c r="CL168" s="235"/>
      <c r="CM168" s="235"/>
      <c r="CN168" s="235"/>
      <c r="CO168" s="235"/>
      <c r="CP168" s="235"/>
      <c r="CQ168" s="235"/>
      <c r="CR168" s="235"/>
      <c r="CS168" s="235"/>
      <c r="CT168" s="235"/>
      <c r="CU168" s="235"/>
      <c r="CV168" s="235"/>
      <c r="CW168" s="235"/>
      <c r="CX168" s="235"/>
      <c r="CY168" s="235"/>
      <c r="CZ168" s="235"/>
      <c r="DA168" s="235"/>
      <c r="DB168" s="235"/>
      <c r="DC168" s="235"/>
      <c r="DD168" s="235"/>
      <c r="DE168" s="235"/>
      <c r="DF168" s="235"/>
      <c r="DG168" s="235"/>
      <c r="DH168" s="235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6"/>
      <c r="IH168" s="236"/>
      <c r="II168" s="236"/>
      <c r="IJ168" s="236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235"/>
      <c r="CT169" s="235"/>
      <c r="CU169" s="235"/>
      <c r="CV169" s="235"/>
      <c r="CW169" s="235"/>
      <c r="CX169" s="235"/>
      <c r="CY169" s="235"/>
      <c r="CZ169" s="235"/>
      <c r="DA169" s="235"/>
      <c r="DB169" s="235"/>
      <c r="DC169" s="235"/>
      <c r="DD169" s="235"/>
      <c r="DE169" s="235"/>
      <c r="DF169" s="235"/>
      <c r="DG169" s="235"/>
      <c r="DH169" s="235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6"/>
      <c r="IH169" s="236"/>
      <c r="II169" s="236"/>
      <c r="IJ169" s="236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235"/>
      <c r="CT170" s="235"/>
      <c r="CU170" s="235"/>
      <c r="CV170" s="235"/>
      <c r="CW170" s="235"/>
      <c r="CX170" s="235"/>
      <c r="CY170" s="235"/>
      <c r="CZ170" s="235"/>
      <c r="DA170" s="235"/>
      <c r="DB170" s="235"/>
      <c r="DC170" s="235"/>
      <c r="DD170" s="235"/>
      <c r="DE170" s="235"/>
      <c r="DF170" s="235"/>
      <c r="DG170" s="235"/>
      <c r="DH170" s="235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6"/>
      <c r="IH170" s="236"/>
      <c r="II170" s="236"/>
      <c r="IJ170" s="236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235"/>
      <c r="CT171" s="235"/>
      <c r="CU171" s="235"/>
      <c r="CV171" s="235"/>
      <c r="CW171" s="235"/>
      <c r="CX171" s="235"/>
      <c r="CY171" s="235"/>
      <c r="CZ171" s="235"/>
      <c r="DA171" s="235"/>
      <c r="DB171" s="235"/>
      <c r="DC171" s="235"/>
      <c r="DD171" s="235"/>
      <c r="DE171" s="235"/>
      <c r="DF171" s="235"/>
      <c r="DG171" s="235"/>
      <c r="DH171" s="235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6"/>
      <c r="IH171" s="236"/>
      <c r="II171" s="236"/>
      <c r="IJ171" s="236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235"/>
      <c r="CT172" s="235"/>
      <c r="CU172" s="235"/>
      <c r="CV172" s="235"/>
      <c r="CW172" s="235"/>
      <c r="CX172" s="235"/>
      <c r="CY172" s="235"/>
      <c r="CZ172" s="235"/>
      <c r="DA172" s="235"/>
      <c r="DB172" s="235"/>
      <c r="DC172" s="235"/>
      <c r="DD172" s="235"/>
      <c r="DE172" s="235"/>
      <c r="DF172" s="235"/>
      <c r="DG172" s="235"/>
      <c r="DH172" s="235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6"/>
      <c r="IH172" s="236"/>
      <c r="II172" s="236"/>
      <c r="IJ172" s="236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235"/>
      <c r="CT173" s="235"/>
      <c r="CU173" s="235"/>
      <c r="CV173" s="235"/>
      <c r="CW173" s="235"/>
      <c r="CX173" s="235"/>
      <c r="CY173" s="235"/>
      <c r="CZ173" s="235"/>
      <c r="DA173" s="235"/>
      <c r="DB173" s="235"/>
      <c r="DC173" s="235"/>
      <c r="DD173" s="235"/>
      <c r="DE173" s="235"/>
      <c r="DF173" s="235"/>
      <c r="DG173" s="235"/>
      <c r="DH173" s="235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6"/>
      <c r="IH173" s="236"/>
      <c r="II173" s="236"/>
      <c r="IJ173" s="236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235"/>
      <c r="CT174" s="235"/>
      <c r="CU174" s="235"/>
      <c r="CV174" s="235"/>
      <c r="CW174" s="235"/>
      <c r="CX174" s="235"/>
      <c r="CY174" s="235"/>
      <c r="CZ174" s="235"/>
      <c r="DA174" s="235"/>
      <c r="DB174" s="235"/>
      <c r="DC174" s="235"/>
      <c r="DD174" s="235"/>
      <c r="DE174" s="235"/>
      <c r="DF174" s="235"/>
      <c r="DG174" s="235"/>
      <c r="DH174" s="235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6"/>
      <c r="IH174" s="236"/>
      <c r="II174" s="236"/>
      <c r="IJ174" s="236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5"/>
      <c r="CB175" s="235"/>
      <c r="CC175" s="235"/>
      <c r="CD175" s="235"/>
      <c r="CE175" s="235"/>
      <c r="CF175" s="235"/>
      <c r="CG175" s="235"/>
      <c r="CH175" s="235"/>
      <c r="CI175" s="235"/>
      <c r="CJ175" s="235"/>
      <c r="CK175" s="235"/>
      <c r="CL175" s="235"/>
      <c r="CM175" s="235"/>
      <c r="CN175" s="235"/>
      <c r="CO175" s="235"/>
      <c r="CP175" s="235"/>
      <c r="CQ175" s="235"/>
      <c r="CR175" s="235"/>
      <c r="CS175" s="235"/>
      <c r="CT175" s="235"/>
      <c r="CU175" s="235"/>
      <c r="CV175" s="235"/>
      <c r="CW175" s="235"/>
      <c r="CX175" s="235"/>
      <c r="CY175" s="235"/>
      <c r="CZ175" s="235"/>
      <c r="DA175" s="235"/>
      <c r="DB175" s="235"/>
      <c r="DC175" s="235"/>
      <c r="DD175" s="235"/>
      <c r="DE175" s="235"/>
      <c r="DF175" s="235"/>
      <c r="DG175" s="235"/>
      <c r="DH175" s="235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6"/>
      <c r="IH175" s="236"/>
      <c r="II175" s="236"/>
      <c r="IJ175" s="236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5"/>
      <c r="CB176" s="235"/>
      <c r="CC176" s="235"/>
      <c r="CD176" s="235"/>
      <c r="CE176" s="235"/>
      <c r="CF176" s="235"/>
      <c r="CG176" s="235"/>
      <c r="CH176" s="235"/>
      <c r="CI176" s="235"/>
      <c r="CJ176" s="235"/>
      <c r="CK176" s="235"/>
      <c r="CL176" s="235"/>
      <c r="CM176" s="235"/>
      <c r="CN176" s="235"/>
      <c r="CO176" s="235"/>
      <c r="CP176" s="235"/>
      <c r="CQ176" s="235"/>
      <c r="CR176" s="235"/>
      <c r="CS176" s="235"/>
      <c r="CT176" s="235"/>
      <c r="CU176" s="235"/>
      <c r="CV176" s="235"/>
      <c r="CW176" s="235"/>
      <c r="CX176" s="235"/>
      <c r="CY176" s="235"/>
      <c r="CZ176" s="235"/>
      <c r="DA176" s="235"/>
      <c r="DB176" s="235"/>
      <c r="DC176" s="235"/>
      <c r="DD176" s="235"/>
      <c r="DE176" s="235"/>
      <c r="DF176" s="235"/>
      <c r="DG176" s="235"/>
      <c r="DH176" s="235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6"/>
      <c r="IH176" s="236"/>
      <c r="II176" s="236"/>
      <c r="IJ176" s="236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5"/>
      <c r="CB177" s="235"/>
      <c r="CC177" s="235"/>
      <c r="CD177" s="235"/>
      <c r="CE177" s="235"/>
      <c r="CF177" s="235"/>
      <c r="CG177" s="235"/>
      <c r="CH177" s="235"/>
      <c r="CI177" s="235"/>
      <c r="CJ177" s="235"/>
      <c r="CK177" s="235"/>
      <c r="CL177" s="235"/>
      <c r="CM177" s="235"/>
      <c r="CN177" s="235"/>
      <c r="CO177" s="235"/>
      <c r="CP177" s="235"/>
      <c r="CQ177" s="235"/>
      <c r="CR177" s="235"/>
      <c r="CS177" s="235"/>
      <c r="CT177" s="235"/>
      <c r="CU177" s="235"/>
      <c r="CV177" s="235"/>
      <c r="CW177" s="235"/>
      <c r="CX177" s="235"/>
      <c r="CY177" s="235"/>
      <c r="CZ177" s="235"/>
      <c r="DA177" s="235"/>
      <c r="DB177" s="235"/>
      <c r="DC177" s="235"/>
      <c r="DD177" s="235"/>
      <c r="DE177" s="235"/>
      <c r="DF177" s="235"/>
      <c r="DG177" s="235"/>
      <c r="DH177" s="235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6"/>
      <c r="IH177" s="236"/>
      <c r="II177" s="236"/>
      <c r="IJ177" s="236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5"/>
      <c r="CB178" s="235"/>
      <c r="CC178" s="235"/>
      <c r="CD178" s="235"/>
      <c r="CE178" s="235"/>
      <c r="CF178" s="235"/>
      <c r="CG178" s="235"/>
      <c r="CH178" s="235"/>
      <c r="CI178" s="235"/>
      <c r="CJ178" s="235"/>
      <c r="CK178" s="235"/>
      <c r="CL178" s="235"/>
      <c r="CM178" s="235"/>
      <c r="CN178" s="235"/>
      <c r="CO178" s="235"/>
      <c r="CP178" s="235"/>
      <c r="CQ178" s="235"/>
      <c r="CR178" s="235"/>
      <c r="CS178" s="235"/>
      <c r="CT178" s="235"/>
      <c r="CU178" s="235"/>
      <c r="CV178" s="235"/>
      <c r="CW178" s="235"/>
      <c r="CX178" s="235"/>
      <c r="CY178" s="235"/>
      <c r="CZ178" s="235"/>
      <c r="DA178" s="235"/>
      <c r="DB178" s="235"/>
      <c r="DC178" s="235"/>
      <c r="DD178" s="235"/>
      <c r="DE178" s="235"/>
      <c r="DF178" s="235"/>
      <c r="DG178" s="235"/>
      <c r="DH178" s="235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6"/>
      <c r="IH178" s="236"/>
      <c r="II178" s="236"/>
      <c r="IJ178" s="236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5"/>
      <c r="CB179" s="235"/>
      <c r="CC179" s="235"/>
      <c r="CD179" s="235"/>
      <c r="CE179" s="235"/>
      <c r="CF179" s="235"/>
      <c r="CG179" s="235"/>
      <c r="CH179" s="235"/>
      <c r="CI179" s="235"/>
      <c r="CJ179" s="235"/>
      <c r="CK179" s="235"/>
      <c r="CL179" s="235"/>
      <c r="CM179" s="235"/>
      <c r="CN179" s="235"/>
      <c r="CO179" s="235"/>
      <c r="CP179" s="235"/>
      <c r="CQ179" s="235"/>
      <c r="CR179" s="235"/>
      <c r="CS179" s="235"/>
      <c r="CT179" s="235"/>
      <c r="CU179" s="235"/>
      <c r="CV179" s="235"/>
      <c r="CW179" s="235"/>
      <c r="CX179" s="235"/>
      <c r="CY179" s="235"/>
      <c r="CZ179" s="235"/>
      <c r="DA179" s="235"/>
      <c r="DB179" s="235"/>
      <c r="DC179" s="235"/>
      <c r="DD179" s="235"/>
      <c r="DE179" s="235"/>
      <c r="DF179" s="235"/>
      <c r="DG179" s="235"/>
      <c r="DH179" s="235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6"/>
      <c r="IH179" s="236"/>
      <c r="II179" s="236"/>
      <c r="IJ179" s="236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235"/>
      <c r="CT180" s="235"/>
      <c r="CU180" s="235"/>
      <c r="CV180" s="235"/>
      <c r="CW180" s="235"/>
      <c r="CX180" s="235"/>
      <c r="CY180" s="235"/>
      <c r="CZ180" s="235"/>
      <c r="DA180" s="235"/>
      <c r="DB180" s="235"/>
      <c r="DC180" s="235"/>
      <c r="DD180" s="235"/>
      <c r="DE180" s="235"/>
      <c r="DF180" s="235"/>
      <c r="DG180" s="235"/>
      <c r="DH180" s="235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6"/>
      <c r="IH180" s="236"/>
      <c r="II180" s="236"/>
      <c r="IJ180" s="236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5"/>
      <c r="CB181" s="235"/>
      <c r="CC181" s="235"/>
      <c r="CD181" s="235"/>
      <c r="CE181" s="235"/>
      <c r="CF181" s="235"/>
      <c r="CG181" s="235"/>
      <c r="CH181" s="235"/>
      <c r="CI181" s="235"/>
      <c r="CJ181" s="235"/>
      <c r="CK181" s="235"/>
      <c r="CL181" s="235"/>
      <c r="CM181" s="235"/>
      <c r="CN181" s="235"/>
      <c r="CO181" s="235"/>
      <c r="CP181" s="235"/>
      <c r="CQ181" s="235"/>
      <c r="CR181" s="235"/>
      <c r="CS181" s="235"/>
      <c r="CT181" s="235"/>
      <c r="CU181" s="235"/>
      <c r="CV181" s="235"/>
      <c r="CW181" s="235"/>
      <c r="CX181" s="235"/>
      <c r="CY181" s="235"/>
      <c r="CZ181" s="235"/>
      <c r="DA181" s="235"/>
      <c r="DB181" s="235"/>
      <c r="DC181" s="235"/>
      <c r="DD181" s="235"/>
      <c r="DE181" s="235"/>
      <c r="DF181" s="235"/>
      <c r="DG181" s="235"/>
      <c r="DH181" s="235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6"/>
      <c r="IH181" s="236"/>
      <c r="II181" s="236"/>
      <c r="IJ181" s="236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235"/>
      <c r="CT182" s="235"/>
      <c r="CU182" s="235"/>
      <c r="CV182" s="235"/>
      <c r="CW182" s="235"/>
      <c r="CX182" s="235"/>
      <c r="CY182" s="235"/>
      <c r="CZ182" s="235"/>
      <c r="DA182" s="235"/>
      <c r="DB182" s="235"/>
      <c r="DC182" s="235"/>
      <c r="DD182" s="235"/>
      <c r="DE182" s="235"/>
      <c r="DF182" s="235"/>
      <c r="DG182" s="235"/>
      <c r="DH182" s="235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6"/>
      <c r="IH182" s="236"/>
      <c r="II182" s="236"/>
      <c r="IJ182" s="236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235"/>
      <c r="CT183" s="235"/>
      <c r="CU183" s="235"/>
      <c r="CV183" s="235"/>
      <c r="CW183" s="235"/>
      <c r="CX183" s="235"/>
      <c r="CY183" s="235"/>
      <c r="CZ183" s="235"/>
      <c r="DA183" s="235"/>
      <c r="DB183" s="235"/>
      <c r="DC183" s="235"/>
      <c r="DD183" s="235"/>
      <c r="DE183" s="235"/>
      <c r="DF183" s="235"/>
      <c r="DG183" s="235"/>
      <c r="DH183" s="235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6"/>
      <c r="IH183" s="236"/>
      <c r="II183" s="236"/>
      <c r="IJ183" s="236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235"/>
      <c r="CT184" s="235"/>
      <c r="CU184" s="235"/>
      <c r="CV184" s="235"/>
      <c r="CW184" s="235"/>
      <c r="CX184" s="235"/>
      <c r="CY184" s="235"/>
      <c r="CZ184" s="235"/>
      <c r="DA184" s="235"/>
      <c r="DB184" s="235"/>
      <c r="DC184" s="235"/>
      <c r="DD184" s="235"/>
      <c r="DE184" s="235"/>
      <c r="DF184" s="235"/>
      <c r="DG184" s="235"/>
      <c r="DH184" s="235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6"/>
      <c r="IH184" s="236"/>
      <c r="II184" s="236"/>
      <c r="IJ184" s="236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5"/>
      <c r="CB185" s="235"/>
      <c r="CC185" s="235"/>
      <c r="CD185" s="235"/>
      <c r="CE185" s="235"/>
      <c r="CF185" s="235"/>
      <c r="CG185" s="235"/>
      <c r="CH185" s="235"/>
      <c r="CI185" s="235"/>
      <c r="CJ185" s="235"/>
      <c r="CK185" s="235"/>
      <c r="CL185" s="235"/>
      <c r="CM185" s="235"/>
      <c r="CN185" s="235"/>
      <c r="CO185" s="235"/>
      <c r="CP185" s="235"/>
      <c r="CQ185" s="235"/>
      <c r="CR185" s="235"/>
      <c r="CS185" s="235"/>
      <c r="CT185" s="235"/>
      <c r="CU185" s="235"/>
      <c r="CV185" s="235"/>
      <c r="CW185" s="235"/>
      <c r="CX185" s="235"/>
      <c r="CY185" s="235"/>
      <c r="CZ185" s="235"/>
      <c r="DA185" s="235"/>
      <c r="DB185" s="235"/>
      <c r="DC185" s="235"/>
      <c r="DD185" s="235"/>
      <c r="DE185" s="235"/>
      <c r="DF185" s="235"/>
      <c r="DG185" s="235"/>
      <c r="DH185" s="235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6"/>
      <c r="IH185" s="236"/>
      <c r="II185" s="236"/>
      <c r="IJ185" s="236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235"/>
      <c r="CT186" s="235"/>
      <c r="CU186" s="235"/>
      <c r="CV186" s="235"/>
      <c r="CW186" s="235"/>
      <c r="CX186" s="235"/>
      <c r="CY186" s="235"/>
      <c r="CZ186" s="235"/>
      <c r="DA186" s="235"/>
      <c r="DB186" s="235"/>
      <c r="DC186" s="235"/>
      <c r="DD186" s="235"/>
      <c r="DE186" s="235"/>
      <c r="DF186" s="235"/>
      <c r="DG186" s="235"/>
      <c r="DH186" s="235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6"/>
      <c r="IH186" s="236"/>
      <c r="II186" s="236"/>
      <c r="IJ186" s="236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5"/>
      <c r="CW187" s="235"/>
      <c r="CX187" s="235"/>
      <c r="CY187" s="235"/>
      <c r="CZ187" s="235"/>
      <c r="DA187" s="235"/>
      <c r="DB187" s="235"/>
      <c r="DC187" s="235"/>
      <c r="DD187" s="235"/>
      <c r="DE187" s="235"/>
      <c r="DF187" s="235"/>
      <c r="DG187" s="235"/>
      <c r="DH187" s="235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6"/>
      <c r="IH187" s="236"/>
      <c r="II187" s="236"/>
      <c r="IJ187" s="236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235"/>
      <c r="CT188" s="235"/>
      <c r="CU188" s="235"/>
      <c r="CV188" s="235"/>
      <c r="CW188" s="235"/>
      <c r="CX188" s="235"/>
      <c r="CY188" s="235"/>
      <c r="CZ188" s="235"/>
      <c r="DA188" s="235"/>
      <c r="DB188" s="235"/>
      <c r="DC188" s="235"/>
      <c r="DD188" s="235"/>
      <c r="DE188" s="235"/>
      <c r="DF188" s="235"/>
      <c r="DG188" s="235"/>
      <c r="DH188" s="235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6"/>
      <c r="IH188" s="236"/>
      <c r="II188" s="236"/>
      <c r="IJ188" s="236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5"/>
      <c r="CB189" s="235"/>
      <c r="CC189" s="235"/>
      <c r="CD189" s="235"/>
      <c r="CE189" s="235"/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235"/>
      <c r="CT189" s="235"/>
      <c r="CU189" s="235"/>
      <c r="CV189" s="235"/>
      <c r="CW189" s="235"/>
      <c r="CX189" s="235"/>
      <c r="CY189" s="235"/>
      <c r="CZ189" s="235"/>
      <c r="DA189" s="235"/>
      <c r="DB189" s="235"/>
      <c r="DC189" s="235"/>
      <c r="DD189" s="235"/>
      <c r="DE189" s="235"/>
      <c r="DF189" s="235"/>
      <c r="DG189" s="235"/>
      <c r="DH189" s="235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6"/>
      <c r="IH189" s="236"/>
      <c r="II189" s="236"/>
      <c r="IJ189" s="236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235"/>
      <c r="CT190" s="235"/>
      <c r="CU190" s="235"/>
      <c r="CV190" s="235"/>
      <c r="CW190" s="235"/>
      <c r="CX190" s="235"/>
      <c r="CY190" s="235"/>
      <c r="CZ190" s="235"/>
      <c r="DA190" s="235"/>
      <c r="DB190" s="235"/>
      <c r="DC190" s="235"/>
      <c r="DD190" s="235"/>
      <c r="DE190" s="235"/>
      <c r="DF190" s="235"/>
      <c r="DG190" s="235"/>
      <c r="DH190" s="235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6"/>
      <c r="IH190" s="236"/>
      <c r="II190" s="236"/>
      <c r="IJ190" s="236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5"/>
      <c r="CB191" s="235"/>
      <c r="CC191" s="235"/>
      <c r="CD191" s="235"/>
      <c r="CE191" s="235"/>
      <c r="CF191" s="235"/>
      <c r="CG191" s="235"/>
      <c r="CH191" s="235"/>
      <c r="CI191" s="235"/>
      <c r="CJ191" s="235"/>
      <c r="CK191" s="235"/>
      <c r="CL191" s="235"/>
      <c r="CM191" s="235"/>
      <c r="CN191" s="235"/>
      <c r="CO191" s="235"/>
      <c r="CP191" s="235"/>
      <c r="CQ191" s="235"/>
      <c r="CR191" s="235"/>
      <c r="CS191" s="235"/>
      <c r="CT191" s="235"/>
      <c r="CU191" s="235"/>
      <c r="CV191" s="235"/>
      <c r="CW191" s="235"/>
      <c r="CX191" s="235"/>
      <c r="CY191" s="235"/>
      <c r="CZ191" s="235"/>
      <c r="DA191" s="235"/>
      <c r="DB191" s="235"/>
      <c r="DC191" s="235"/>
      <c r="DD191" s="235"/>
      <c r="DE191" s="235"/>
      <c r="DF191" s="235"/>
      <c r="DG191" s="235"/>
      <c r="DH191" s="235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6"/>
      <c r="IH191" s="236"/>
      <c r="II191" s="236"/>
      <c r="IJ191" s="236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6"/>
      <c r="IH192" s="236"/>
      <c r="II192" s="236"/>
      <c r="IJ192" s="236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235"/>
      <c r="CT193" s="235"/>
      <c r="CU193" s="235"/>
      <c r="CV193" s="235"/>
      <c r="CW193" s="235"/>
      <c r="CX193" s="235"/>
      <c r="CY193" s="235"/>
      <c r="CZ193" s="235"/>
      <c r="DA193" s="235"/>
      <c r="DB193" s="235"/>
      <c r="DC193" s="235"/>
      <c r="DD193" s="235"/>
      <c r="DE193" s="235"/>
      <c r="DF193" s="235"/>
      <c r="DG193" s="235"/>
      <c r="DH193" s="235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6"/>
      <c r="IH193" s="236"/>
      <c r="II193" s="236"/>
      <c r="IJ193" s="236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5"/>
      <c r="CB194" s="235"/>
      <c r="CC194" s="235"/>
      <c r="CD194" s="235"/>
      <c r="CE194" s="235"/>
      <c r="CF194" s="235"/>
      <c r="CG194" s="235"/>
      <c r="CH194" s="235"/>
      <c r="CI194" s="235"/>
      <c r="CJ194" s="235"/>
      <c r="CK194" s="235"/>
      <c r="CL194" s="235"/>
      <c r="CM194" s="235"/>
      <c r="CN194" s="235"/>
      <c r="CO194" s="235"/>
      <c r="CP194" s="235"/>
      <c r="CQ194" s="235"/>
      <c r="CR194" s="235"/>
      <c r="CS194" s="235"/>
      <c r="CT194" s="235"/>
      <c r="CU194" s="235"/>
      <c r="CV194" s="235"/>
      <c r="CW194" s="235"/>
      <c r="CX194" s="235"/>
      <c r="CY194" s="235"/>
      <c r="CZ194" s="235"/>
      <c r="DA194" s="235"/>
      <c r="DB194" s="235"/>
      <c r="DC194" s="235"/>
      <c r="DD194" s="235"/>
      <c r="DE194" s="235"/>
      <c r="DF194" s="235"/>
      <c r="DG194" s="235"/>
      <c r="DH194" s="235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6"/>
      <c r="IH194" s="236"/>
      <c r="II194" s="236"/>
      <c r="IJ194" s="236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5"/>
      <c r="CB195" s="235"/>
      <c r="CC195" s="235"/>
      <c r="CD195" s="235"/>
      <c r="CE195" s="235"/>
      <c r="CF195" s="235"/>
      <c r="CG195" s="235"/>
      <c r="CH195" s="235"/>
      <c r="CI195" s="235"/>
      <c r="CJ195" s="235"/>
      <c r="CK195" s="235"/>
      <c r="CL195" s="235"/>
      <c r="CM195" s="235"/>
      <c r="CN195" s="235"/>
      <c r="CO195" s="235"/>
      <c r="CP195" s="235"/>
      <c r="CQ195" s="235"/>
      <c r="CR195" s="235"/>
      <c r="CS195" s="235"/>
      <c r="CT195" s="235"/>
      <c r="CU195" s="235"/>
      <c r="CV195" s="235"/>
      <c r="CW195" s="235"/>
      <c r="CX195" s="235"/>
      <c r="CY195" s="235"/>
      <c r="CZ195" s="235"/>
      <c r="DA195" s="235"/>
      <c r="DB195" s="235"/>
      <c r="DC195" s="235"/>
      <c r="DD195" s="235"/>
      <c r="DE195" s="235"/>
      <c r="DF195" s="235"/>
      <c r="DG195" s="235"/>
      <c r="DH195" s="235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6"/>
      <c r="IH195" s="236"/>
      <c r="II195" s="236"/>
      <c r="IJ195" s="236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5"/>
      <c r="CB196" s="235"/>
      <c r="CC196" s="235"/>
      <c r="CD196" s="235"/>
      <c r="CE196" s="235"/>
      <c r="CF196" s="235"/>
      <c r="CG196" s="235"/>
      <c r="CH196" s="235"/>
      <c r="CI196" s="235"/>
      <c r="CJ196" s="235"/>
      <c r="CK196" s="235"/>
      <c r="CL196" s="235"/>
      <c r="CM196" s="235"/>
      <c r="CN196" s="235"/>
      <c r="CO196" s="235"/>
      <c r="CP196" s="235"/>
      <c r="CQ196" s="235"/>
      <c r="CR196" s="235"/>
      <c r="CS196" s="235"/>
      <c r="CT196" s="235"/>
      <c r="CU196" s="235"/>
      <c r="CV196" s="235"/>
      <c r="CW196" s="235"/>
      <c r="CX196" s="235"/>
      <c r="CY196" s="235"/>
      <c r="CZ196" s="235"/>
      <c r="DA196" s="235"/>
      <c r="DB196" s="235"/>
      <c r="DC196" s="235"/>
      <c r="DD196" s="235"/>
      <c r="DE196" s="235"/>
      <c r="DF196" s="235"/>
      <c r="DG196" s="235"/>
      <c r="DH196" s="235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6"/>
      <c r="IH196" s="236"/>
      <c r="II196" s="236"/>
      <c r="IJ196" s="236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5"/>
      <c r="CB197" s="235"/>
      <c r="CC197" s="235"/>
      <c r="CD197" s="235"/>
      <c r="CE197" s="235"/>
      <c r="CF197" s="235"/>
      <c r="CG197" s="235"/>
      <c r="CH197" s="235"/>
      <c r="CI197" s="235"/>
      <c r="CJ197" s="235"/>
      <c r="CK197" s="235"/>
      <c r="CL197" s="235"/>
      <c r="CM197" s="235"/>
      <c r="CN197" s="235"/>
      <c r="CO197" s="235"/>
      <c r="CP197" s="235"/>
      <c r="CQ197" s="235"/>
      <c r="CR197" s="235"/>
      <c r="CS197" s="235"/>
      <c r="CT197" s="235"/>
      <c r="CU197" s="235"/>
      <c r="CV197" s="235"/>
      <c r="CW197" s="235"/>
      <c r="CX197" s="235"/>
      <c r="CY197" s="235"/>
      <c r="CZ197" s="235"/>
      <c r="DA197" s="235"/>
      <c r="DB197" s="235"/>
      <c r="DC197" s="235"/>
      <c r="DD197" s="235"/>
      <c r="DE197" s="235"/>
      <c r="DF197" s="235"/>
      <c r="DG197" s="235"/>
      <c r="DH197" s="235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6"/>
      <c r="IH197" s="236"/>
      <c r="II197" s="236"/>
      <c r="IJ197" s="236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5"/>
      <c r="CB198" s="235"/>
      <c r="CC198" s="235"/>
      <c r="CD198" s="235"/>
      <c r="CE198" s="235"/>
      <c r="CF198" s="235"/>
      <c r="CG198" s="235"/>
      <c r="CH198" s="235"/>
      <c r="CI198" s="235"/>
      <c r="CJ198" s="235"/>
      <c r="CK198" s="235"/>
      <c r="CL198" s="235"/>
      <c r="CM198" s="235"/>
      <c r="CN198" s="235"/>
      <c r="CO198" s="235"/>
      <c r="CP198" s="235"/>
      <c r="CQ198" s="235"/>
      <c r="CR198" s="235"/>
      <c r="CS198" s="235"/>
      <c r="CT198" s="235"/>
      <c r="CU198" s="235"/>
      <c r="CV198" s="235"/>
      <c r="CW198" s="235"/>
      <c r="CX198" s="235"/>
      <c r="CY198" s="235"/>
      <c r="CZ198" s="235"/>
      <c r="DA198" s="235"/>
      <c r="DB198" s="235"/>
      <c r="DC198" s="235"/>
      <c r="DD198" s="235"/>
      <c r="DE198" s="235"/>
      <c r="DF198" s="235"/>
      <c r="DG198" s="235"/>
      <c r="DH198" s="235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6"/>
      <c r="IH198" s="236"/>
      <c r="II198" s="236"/>
      <c r="IJ198" s="236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5"/>
      <c r="CB199" s="235"/>
      <c r="CC199" s="235"/>
      <c r="CD199" s="235"/>
      <c r="CE199" s="235"/>
      <c r="CF199" s="235"/>
      <c r="CG199" s="235"/>
      <c r="CH199" s="235"/>
      <c r="CI199" s="235"/>
      <c r="CJ199" s="235"/>
      <c r="CK199" s="235"/>
      <c r="CL199" s="235"/>
      <c r="CM199" s="235"/>
      <c r="CN199" s="235"/>
      <c r="CO199" s="235"/>
      <c r="CP199" s="235"/>
      <c r="CQ199" s="235"/>
      <c r="CR199" s="235"/>
      <c r="CS199" s="235"/>
      <c r="CT199" s="235"/>
      <c r="CU199" s="235"/>
      <c r="CV199" s="235"/>
      <c r="CW199" s="235"/>
      <c r="CX199" s="235"/>
      <c r="CY199" s="235"/>
      <c r="CZ199" s="235"/>
      <c r="DA199" s="235"/>
      <c r="DB199" s="235"/>
      <c r="DC199" s="235"/>
      <c r="DD199" s="235"/>
      <c r="DE199" s="235"/>
      <c r="DF199" s="235"/>
      <c r="DG199" s="235"/>
      <c r="DH199" s="235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6"/>
      <c r="IH199" s="236"/>
      <c r="II199" s="236"/>
      <c r="IJ199" s="236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5"/>
      <c r="CB200" s="235"/>
      <c r="CC200" s="235"/>
      <c r="CD200" s="235"/>
      <c r="CE200" s="235"/>
      <c r="CF200" s="235"/>
      <c r="CG200" s="235"/>
      <c r="CH200" s="235"/>
      <c r="CI200" s="235"/>
      <c r="CJ200" s="235"/>
      <c r="CK200" s="235"/>
      <c r="CL200" s="235"/>
      <c r="CM200" s="235"/>
      <c r="CN200" s="235"/>
      <c r="CO200" s="235"/>
      <c r="CP200" s="235"/>
      <c r="CQ200" s="235"/>
      <c r="CR200" s="235"/>
      <c r="CS200" s="235"/>
      <c r="CT200" s="235"/>
      <c r="CU200" s="235"/>
      <c r="CV200" s="235"/>
      <c r="CW200" s="235"/>
      <c r="CX200" s="235"/>
      <c r="CY200" s="235"/>
      <c r="CZ200" s="235"/>
      <c r="DA200" s="235"/>
      <c r="DB200" s="235"/>
      <c r="DC200" s="235"/>
      <c r="DD200" s="235"/>
      <c r="DE200" s="235"/>
      <c r="DF200" s="235"/>
      <c r="DG200" s="235"/>
      <c r="DH200" s="235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6"/>
      <c r="IH200" s="236"/>
      <c r="II200" s="236"/>
      <c r="IJ200" s="236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5"/>
      <c r="CB201" s="235"/>
      <c r="CC201" s="235"/>
      <c r="CD201" s="235"/>
      <c r="CE201" s="235"/>
      <c r="CF201" s="235"/>
      <c r="CG201" s="235"/>
      <c r="CH201" s="235"/>
      <c r="CI201" s="235"/>
      <c r="CJ201" s="235"/>
      <c r="CK201" s="235"/>
      <c r="CL201" s="235"/>
      <c r="CM201" s="235"/>
      <c r="CN201" s="235"/>
      <c r="CO201" s="235"/>
      <c r="CP201" s="235"/>
      <c r="CQ201" s="235"/>
      <c r="CR201" s="235"/>
      <c r="CS201" s="235"/>
      <c r="CT201" s="235"/>
      <c r="CU201" s="235"/>
      <c r="CV201" s="235"/>
      <c r="CW201" s="235"/>
      <c r="CX201" s="235"/>
      <c r="CY201" s="235"/>
      <c r="CZ201" s="235"/>
      <c r="DA201" s="235"/>
      <c r="DB201" s="235"/>
      <c r="DC201" s="235"/>
      <c r="DD201" s="235"/>
      <c r="DE201" s="235"/>
      <c r="DF201" s="235"/>
      <c r="DG201" s="235"/>
      <c r="DH201" s="235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6"/>
      <c r="IH201" s="236"/>
      <c r="II201" s="236"/>
      <c r="IJ201" s="236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5"/>
      <c r="CB202" s="235"/>
      <c r="CC202" s="235"/>
      <c r="CD202" s="235"/>
      <c r="CE202" s="235"/>
      <c r="CF202" s="235"/>
      <c r="CG202" s="235"/>
      <c r="CH202" s="235"/>
      <c r="CI202" s="235"/>
      <c r="CJ202" s="235"/>
      <c r="CK202" s="235"/>
      <c r="CL202" s="235"/>
      <c r="CM202" s="235"/>
      <c r="CN202" s="235"/>
      <c r="CO202" s="235"/>
      <c r="CP202" s="235"/>
      <c r="CQ202" s="235"/>
      <c r="CR202" s="235"/>
      <c r="CS202" s="235"/>
      <c r="CT202" s="235"/>
      <c r="CU202" s="235"/>
      <c r="CV202" s="235"/>
      <c r="CW202" s="235"/>
      <c r="CX202" s="235"/>
      <c r="CY202" s="235"/>
      <c r="CZ202" s="235"/>
      <c r="DA202" s="235"/>
      <c r="DB202" s="235"/>
      <c r="DC202" s="235"/>
      <c r="DD202" s="235"/>
      <c r="DE202" s="235"/>
      <c r="DF202" s="235"/>
      <c r="DG202" s="235"/>
      <c r="DH202" s="235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6"/>
      <c r="IH202" s="236"/>
      <c r="II202" s="236"/>
      <c r="IJ202" s="236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5"/>
      <c r="CB203" s="235"/>
      <c r="CC203" s="235"/>
      <c r="CD203" s="235"/>
      <c r="CE203" s="235"/>
      <c r="CF203" s="235"/>
      <c r="CG203" s="235"/>
      <c r="CH203" s="235"/>
      <c r="CI203" s="235"/>
      <c r="CJ203" s="235"/>
      <c r="CK203" s="235"/>
      <c r="CL203" s="235"/>
      <c r="CM203" s="235"/>
      <c r="CN203" s="235"/>
      <c r="CO203" s="235"/>
      <c r="CP203" s="235"/>
      <c r="CQ203" s="235"/>
      <c r="CR203" s="235"/>
      <c r="CS203" s="235"/>
      <c r="CT203" s="235"/>
      <c r="CU203" s="235"/>
      <c r="CV203" s="235"/>
      <c r="CW203" s="235"/>
      <c r="CX203" s="235"/>
      <c r="CY203" s="235"/>
      <c r="CZ203" s="235"/>
      <c r="DA203" s="235"/>
      <c r="DB203" s="235"/>
      <c r="DC203" s="235"/>
      <c r="DD203" s="235"/>
      <c r="DE203" s="235"/>
      <c r="DF203" s="235"/>
      <c r="DG203" s="235"/>
      <c r="DH203" s="235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6"/>
      <c r="IH203" s="236"/>
      <c r="II203" s="236"/>
      <c r="IJ203" s="236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5"/>
      <c r="CB204" s="235"/>
      <c r="CC204" s="235"/>
      <c r="CD204" s="235"/>
      <c r="CE204" s="235"/>
      <c r="CF204" s="235"/>
      <c r="CG204" s="235"/>
      <c r="CH204" s="235"/>
      <c r="CI204" s="235"/>
      <c r="CJ204" s="235"/>
      <c r="CK204" s="235"/>
      <c r="CL204" s="235"/>
      <c r="CM204" s="235"/>
      <c r="CN204" s="235"/>
      <c r="CO204" s="235"/>
      <c r="CP204" s="235"/>
      <c r="CQ204" s="235"/>
      <c r="CR204" s="235"/>
      <c r="CS204" s="235"/>
      <c r="CT204" s="235"/>
      <c r="CU204" s="235"/>
      <c r="CV204" s="235"/>
      <c r="CW204" s="235"/>
      <c r="CX204" s="235"/>
      <c r="CY204" s="235"/>
      <c r="CZ204" s="235"/>
      <c r="DA204" s="235"/>
      <c r="DB204" s="235"/>
      <c r="DC204" s="235"/>
      <c r="DD204" s="235"/>
      <c r="DE204" s="235"/>
      <c r="DF204" s="235"/>
      <c r="DG204" s="235"/>
      <c r="DH204" s="235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6"/>
      <c r="IH204" s="236"/>
      <c r="II204" s="236"/>
      <c r="IJ204" s="236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5"/>
      <c r="CB205" s="235"/>
      <c r="CC205" s="235"/>
      <c r="CD205" s="235"/>
      <c r="CE205" s="235"/>
      <c r="CF205" s="235"/>
      <c r="CG205" s="235"/>
      <c r="CH205" s="235"/>
      <c r="CI205" s="235"/>
      <c r="CJ205" s="235"/>
      <c r="CK205" s="235"/>
      <c r="CL205" s="235"/>
      <c r="CM205" s="235"/>
      <c r="CN205" s="235"/>
      <c r="CO205" s="235"/>
      <c r="CP205" s="235"/>
      <c r="CQ205" s="235"/>
      <c r="CR205" s="235"/>
      <c r="CS205" s="235"/>
      <c r="CT205" s="235"/>
      <c r="CU205" s="235"/>
      <c r="CV205" s="235"/>
      <c r="CW205" s="235"/>
      <c r="CX205" s="235"/>
      <c r="CY205" s="235"/>
      <c r="CZ205" s="235"/>
      <c r="DA205" s="235"/>
      <c r="DB205" s="235"/>
      <c r="DC205" s="235"/>
      <c r="DD205" s="235"/>
      <c r="DE205" s="235"/>
      <c r="DF205" s="235"/>
      <c r="DG205" s="235"/>
      <c r="DH205" s="235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6"/>
      <c r="IH205" s="236"/>
      <c r="II205" s="236"/>
      <c r="IJ205" s="236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5"/>
      <c r="CB206" s="235"/>
      <c r="CC206" s="235"/>
      <c r="CD206" s="235"/>
      <c r="CE206" s="235"/>
      <c r="CF206" s="235"/>
      <c r="CG206" s="235"/>
      <c r="CH206" s="235"/>
      <c r="CI206" s="235"/>
      <c r="CJ206" s="235"/>
      <c r="CK206" s="235"/>
      <c r="CL206" s="235"/>
      <c r="CM206" s="235"/>
      <c r="CN206" s="235"/>
      <c r="CO206" s="235"/>
      <c r="CP206" s="235"/>
      <c r="CQ206" s="235"/>
      <c r="CR206" s="235"/>
      <c r="CS206" s="235"/>
      <c r="CT206" s="235"/>
      <c r="CU206" s="235"/>
      <c r="CV206" s="235"/>
      <c r="CW206" s="235"/>
      <c r="CX206" s="235"/>
      <c r="CY206" s="235"/>
      <c r="CZ206" s="235"/>
      <c r="DA206" s="235"/>
      <c r="DB206" s="235"/>
      <c r="DC206" s="235"/>
      <c r="DD206" s="235"/>
      <c r="DE206" s="235"/>
      <c r="DF206" s="235"/>
      <c r="DG206" s="235"/>
      <c r="DH206" s="235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6"/>
      <c r="IH206" s="236"/>
      <c r="II206" s="236"/>
      <c r="IJ206" s="236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5"/>
      <c r="CB207" s="235"/>
      <c r="CC207" s="235"/>
      <c r="CD207" s="235"/>
      <c r="CE207" s="235"/>
      <c r="CF207" s="235"/>
      <c r="CG207" s="235"/>
      <c r="CH207" s="235"/>
      <c r="CI207" s="235"/>
      <c r="CJ207" s="235"/>
      <c r="CK207" s="235"/>
      <c r="CL207" s="235"/>
      <c r="CM207" s="235"/>
      <c r="CN207" s="235"/>
      <c r="CO207" s="235"/>
      <c r="CP207" s="235"/>
      <c r="CQ207" s="235"/>
      <c r="CR207" s="235"/>
      <c r="CS207" s="235"/>
      <c r="CT207" s="235"/>
      <c r="CU207" s="235"/>
      <c r="CV207" s="235"/>
      <c r="CW207" s="235"/>
      <c r="CX207" s="235"/>
      <c r="CY207" s="235"/>
      <c r="CZ207" s="235"/>
      <c r="DA207" s="235"/>
      <c r="DB207" s="235"/>
      <c r="DC207" s="235"/>
      <c r="DD207" s="235"/>
      <c r="DE207" s="235"/>
      <c r="DF207" s="235"/>
      <c r="DG207" s="235"/>
      <c r="DH207" s="235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6"/>
      <c r="IH207" s="236"/>
      <c r="II207" s="236"/>
      <c r="IJ207" s="236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5"/>
      <c r="CB208" s="235"/>
      <c r="CC208" s="235"/>
      <c r="CD208" s="235"/>
      <c r="CE208" s="235"/>
      <c r="CF208" s="235"/>
      <c r="CG208" s="235"/>
      <c r="CH208" s="235"/>
      <c r="CI208" s="235"/>
      <c r="CJ208" s="235"/>
      <c r="CK208" s="235"/>
      <c r="CL208" s="235"/>
      <c r="CM208" s="235"/>
      <c r="CN208" s="235"/>
      <c r="CO208" s="235"/>
      <c r="CP208" s="235"/>
      <c r="CQ208" s="235"/>
      <c r="CR208" s="235"/>
      <c r="CS208" s="235"/>
      <c r="CT208" s="235"/>
      <c r="CU208" s="235"/>
      <c r="CV208" s="235"/>
      <c r="CW208" s="235"/>
      <c r="CX208" s="235"/>
      <c r="CY208" s="235"/>
      <c r="CZ208" s="235"/>
      <c r="DA208" s="235"/>
      <c r="DB208" s="235"/>
      <c r="DC208" s="235"/>
      <c r="DD208" s="235"/>
      <c r="DE208" s="235"/>
      <c r="DF208" s="235"/>
      <c r="DG208" s="235"/>
      <c r="DH208" s="235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6"/>
      <c r="IH208" s="236"/>
      <c r="II208" s="236"/>
      <c r="IJ208" s="236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5"/>
      <c r="CB209" s="235"/>
      <c r="CC209" s="235"/>
      <c r="CD209" s="235"/>
      <c r="CE209" s="235"/>
      <c r="CF209" s="235"/>
      <c r="CG209" s="235"/>
      <c r="CH209" s="235"/>
      <c r="CI209" s="235"/>
      <c r="CJ209" s="235"/>
      <c r="CK209" s="235"/>
      <c r="CL209" s="235"/>
      <c r="CM209" s="235"/>
      <c r="CN209" s="235"/>
      <c r="CO209" s="235"/>
      <c r="CP209" s="235"/>
      <c r="CQ209" s="235"/>
      <c r="CR209" s="235"/>
      <c r="CS209" s="235"/>
      <c r="CT209" s="235"/>
      <c r="CU209" s="235"/>
      <c r="CV209" s="235"/>
      <c r="CW209" s="235"/>
      <c r="CX209" s="235"/>
      <c r="CY209" s="235"/>
      <c r="CZ209" s="235"/>
      <c r="DA209" s="235"/>
      <c r="DB209" s="235"/>
      <c r="DC209" s="235"/>
      <c r="DD209" s="235"/>
      <c r="DE209" s="235"/>
      <c r="DF209" s="235"/>
      <c r="DG209" s="235"/>
      <c r="DH209" s="235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6"/>
      <c r="IH209" s="236"/>
      <c r="II209" s="236"/>
      <c r="IJ209" s="236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5"/>
      <c r="CB210" s="235"/>
      <c r="CC210" s="235"/>
      <c r="CD210" s="235"/>
      <c r="CE210" s="235"/>
      <c r="CF210" s="235"/>
      <c r="CG210" s="235"/>
      <c r="CH210" s="235"/>
      <c r="CI210" s="235"/>
      <c r="CJ210" s="235"/>
      <c r="CK210" s="235"/>
      <c r="CL210" s="235"/>
      <c r="CM210" s="235"/>
      <c r="CN210" s="235"/>
      <c r="CO210" s="235"/>
      <c r="CP210" s="235"/>
      <c r="CQ210" s="235"/>
      <c r="CR210" s="235"/>
      <c r="CS210" s="235"/>
      <c r="CT210" s="235"/>
      <c r="CU210" s="235"/>
      <c r="CV210" s="235"/>
      <c r="CW210" s="235"/>
      <c r="CX210" s="235"/>
      <c r="CY210" s="235"/>
      <c r="CZ210" s="235"/>
      <c r="DA210" s="235"/>
      <c r="DB210" s="235"/>
      <c r="DC210" s="235"/>
      <c r="DD210" s="235"/>
      <c r="DE210" s="235"/>
      <c r="DF210" s="235"/>
      <c r="DG210" s="235"/>
      <c r="DH210" s="235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6"/>
      <c r="IH210" s="236"/>
      <c r="II210" s="236"/>
      <c r="IJ210" s="236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5"/>
      <c r="CB211" s="235"/>
      <c r="CC211" s="235"/>
      <c r="CD211" s="235"/>
      <c r="CE211" s="235"/>
      <c r="CF211" s="235"/>
      <c r="CG211" s="235"/>
      <c r="CH211" s="235"/>
      <c r="CI211" s="235"/>
      <c r="CJ211" s="235"/>
      <c r="CK211" s="235"/>
      <c r="CL211" s="235"/>
      <c r="CM211" s="235"/>
      <c r="CN211" s="235"/>
      <c r="CO211" s="235"/>
      <c r="CP211" s="235"/>
      <c r="CQ211" s="235"/>
      <c r="CR211" s="235"/>
      <c r="CS211" s="235"/>
      <c r="CT211" s="235"/>
      <c r="CU211" s="235"/>
      <c r="CV211" s="235"/>
      <c r="CW211" s="235"/>
      <c r="CX211" s="235"/>
      <c r="CY211" s="235"/>
      <c r="CZ211" s="235"/>
      <c r="DA211" s="235"/>
      <c r="DB211" s="235"/>
      <c r="DC211" s="235"/>
      <c r="DD211" s="235"/>
      <c r="DE211" s="235"/>
      <c r="DF211" s="235"/>
      <c r="DG211" s="235"/>
      <c r="DH211" s="235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6"/>
      <c r="IH211" s="236"/>
      <c r="II211" s="236"/>
      <c r="IJ211" s="236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5"/>
      <c r="CB212" s="235"/>
      <c r="CC212" s="235"/>
      <c r="CD212" s="235"/>
      <c r="CE212" s="235"/>
      <c r="CF212" s="235"/>
      <c r="CG212" s="235"/>
      <c r="CH212" s="235"/>
      <c r="CI212" s="235"/>
      <c r="CJ212" s="235"/>
      <c r="CK212" s="235"/>
      <c r="CL212" s="235"/>
      <c r="CM212" s="235"/>
      <c r="CN212" s="235"/>
      <c r="CO212" s="235"/>
      <c r="CP212" s="235"/>
      <c r="CQ212" s="235"/>
      <c r="CR212" s="235"/>
      <c r="CS212" s="235"/>
      <c r="CT212" s="235"/>
      <c r="CU212" s="235"/>
      <c r="CV212" s="235"/>
      <c r="CW212" s="235"/>
      <c r="CX212" s="235"/>
      <c r="CY212" s="235"/>
      <c r="CZ212" s="235"/>
      <c r="DA212" s="235"/>
      <c r="DB212" s="235"/>
      <c r="DC212" s="235"/>
      <c r="DD212" s="235"/>
      <c r="DE212" s="235"/>
      <c r="DF212" s="235"/>
      <c r="DG212" s="235"/>
      <c r="DH212" s="235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6"/>
      <c r="IH212" s="236"/>
      <c r="II212" s="236"/>
      <c r="IJ212" s="236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5"/>
      <c r="CB213" s="235"/>
      <c r="CC213" s="235"/>
      <c r="CD213" s="235"/>
      <c r="CE213" s="235"/>
      <c r="CF213" s="235"/>
      <c r="CG213" s="235"/>
      <c r="CH213" s="235"/>
      <c r="CI213" s="235"/>
      <c r="CJ213" s="235"/>
      <c r="CK213" s="235"/>
      <c r="CL213" s="235"/>
      <c r="CM213" s="235"/>
      <c r="CN213" s="235"/>
      <c r="CO213" s="235"/>
      <c r="CP213" s="235"/>
      <c r="CQ213" s="235"/>
      <c r="CR213" s="235"/>
      <c r="CS213" s="235"/>
      <c r="CT213" s="235"/>
      <c r="CU213" s="235"/>
      <c r="CV213" s="235"/>
      <c r="CW213" s="235"/>
      <c r="CX213" s="235"/>
      <c r="CY213" s="235"/>
      <c r="CZ213" s="235"/>
      <c r="DA213" s="235"/>
      <c r="DB213" s="235"/>
      <c r="DC213" s="235"/>
      <c r="DD213" s="235"/>
      <c r="DE213" s="235"/>
      <c r="DF213" s="235"/>
      <c r="DG213" s="235"/>
      <c r="DH213" s="235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6"/>
      <c r="IH213" s="236"/>
      <c r="II213" s="236"/>
      <c r="IJ213" s="236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5"/>
      <c r="CB214" s="235"/>
      <c r="CC214" s="235"/>
      <c r="CD214" s="235"/>
      <c r="CE214" s="235"/>
      <c r="CF214" s="235"/>
      <c r="CG214" s="235"/>
      <c r="CH214" s="235"/>
      <c r="CI214" s="235"/>
      <c r="CJ214" s="235"/>
      <c r="CK214" s="235"/>
      <c r="CL214" s="235"/>
      <c r="CM214" s="235"/>
      <c r="CN214" s="235"/>
      <c r="CO214" s="235"/>
      <c r="CP214" s="235"/>
      <c r="CQ214" s="235"/>
      <c r="CR214" s="235"/>
      <c r="CS214" s="235"/>
      <c r="CT214" s="235"/>
      <c r="CU214" s="235"/>
      <c r="CV214" s="235"/>
      <c r="CW214" s="235"/>
      <c r="CX214" s="235"/>
      <c r="CY214" s="235"/>
      <c r="CZ214" s="235"/>
      <c r="DA214" s="235"/>
      <c r="DB214" s="235"/>
      <c r="DC214" s="235"/>
      <c r="DD214" s="235"/>
      <c r="DE214" s="235"/>
      <c r="DF214" s="235"/>
      <c r="DG214" s="235"/>
      <c r="DH214" s="235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6"/>
      <c r="IH214" s="236"/>
      <c r="II214" s="236"/>
      <c r="IJ214" s="236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5"/>
      <c r="CB215" s="235"/>
      <c r="CC215" s="235"/>
      <c r="CD215" s="235"/>
      <c r="CE215" s="235"/>
      <c r="CF215" s="235"/>
      <c r="CG215" s="235"/>
      <c r="CH215" s="235"/>
      <c r="CI215" s="235"/>
      <c r="CJ215" s="235"/>
      <c r="CK215" s="235"/>
      <c r="CL215" s="235"/>
      <c r="CM215" s="235"/>
      <c r="CN215" s="235"/>
      <c r="CO215" s="235"/>
      <c r="CP215" s="235"/>
      <c r="CQ215" s="235"/>
      <c r="CR215" s="235"/>
      <c r="CS215" s="235"/>
      <c r="CT215" s="235"/>
      <c r="CU215" s="235"/>
      <c r="CV215" s="235"/>
      <c r="CW215" s="235"/>
      <c r="CX215" s="235"/>
      <c r="CY215" s="235"/>
      <c r="CZ215" s="235"/>
      <c r="DA215" s="235"/>
      <c r="DB215" s="235"/>
      <c r="DC215" s="235"/>
      <c r="DD215" s="235"/>
      <c r="DE215" s="235"/>
      <c r="DF215" s="235"/>
      <c r="DG215" s="235"/>
      <c r="DH215" s="235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6"/>
      <c r="IH215" s="236"/>
      <c r="II215" s="236"/>
      <c r="IJ215" s="236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5"/>
      <c r="CB216" s="235"/>
      <c r="CC216" s="235"/>
      <c r="CD216" s="235"/>
      <c r="CE216" s="235"/>
      <c r="CF216" s="235"/>
      <c r="CG216" s="235"/>
      <c r="CH216" s="235"/>
      <c r="CI216" s="235"/>
      <c r="CJ216" s="235"/>
      <c r="CK216" s="235"/>
      <c r="CL216" s="235"/>
      <c r="CM216" s="235"/>
      <c r="CN216" s="235"/>
      <c r="CO216" s="235"/>
      <c r="CP216" s="235"/>
      <c r="CQ216" s="235"/>
      <c r="CR216" s="235"/>
      <c r="CS216" s="235"/>
      <c r="CT216" s="235"/>
      <c r="CU216" s="235"/>
      <c r="CV216" s="235"/>
      <c r="CW216" s="235"/>
      <c r="CX216" s="235"/>
      <c r="CY216" s="235"/>
      <c r="CZ216" s="235"/>
      <c r="DA216" s="235"/>
      <c r="DB216" s="235"/>
      <c r="DC216" s="235"/>
      <c r="DD216" s="235"/>
      <c r="DE216" s="235"/>
      <c r="DF216" s="235"/>
      <c r="DG216" s="235"/>
      <c r="DH216" s="235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6"/>
      <c r="IH216" s="236"/>
      <c r="II216" s="236"/>
      <c r="IJ216" s="236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5"/>
      <c r="CB217" s="235"/>
      <c r="CC217" s="235"/>
      <c r="CD217" s="235"/>
      <c r="CE217" s="235"/>
      <c r="CF217" s="235"/>
      <c r="CG217" s="235"/>
      <c r="CH217" s="235"/>
      <c r="CI217" s="235"/>
      <c r="CJ217" s="235"/>
      <c r="CK217" s="235"/>
      <c r="CL217" s="235"/>
      <c r="CM217" s="235"/>
      <c r="CN217" s="235"/>
      <c r="CO217" s="235"/>
      <c r="CP217" s="235"/>
      <c r="CQ217" s="235"/>
      <c r="CR217" s="235"/>
      <c r="CS217" s="235"/>
      <c r="CT217" s="235"/>
      <c r="CU217" s="235"/>
      <c r="CV217" s="235"/>
      <c r="CW217" s="235"/>
      <c r="CX217" s="235"/>
      <c r="CY217" s="235"/>
      <c r="CZ217" s="235"/>
      <c r="DA217" s="235"/>
      <c r="DB217" s="235"/>
      <c r="DC217" s="235"/>
      <c r="DD217" s="235"/>
      <c r="DE217" s="235"/>
      <c r="DF217" s="235"/>
      <c r="DG217" s="235"/>
      <c r="DH217" s="235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6"/>
      <c r="IH217" s="236"/>
      <c r="II217" s="236"/>
      <c r="IJ217" s="236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5"/>
      <c r="CB218" s="235"/>
      <c r="CC218" s="235"/>
      <c r="CD218" s="235"/>
      <c r="CE218" s="235"/>
      <c r="CF218" s="235"/>
      <c r="CG218" s="235"/>
      <c r="CH218" s="235"/>
      <c r="CI218" s="235"/>
      <c r="CJ218" s="235"/>
      <c r="CK218" s="235"/>
      <c r="CL218" s="235"/>
      <c r="CM218" s="235"/>
      <c r="CN218" s="235"/>
      <c r="CO218" s="235"/>
      <c r="CP218" s="235"/>
      <c r="CQ218" s="235"/>
      <c r="CR218" s="235"/>
      <c r="CS218" s="235"/>
      <c r="CT218" s="235"/>
      <c r="CU218" s="235"/>
      <c r="CV218" s="235"/>
      <c r="CW218" s="235"/>
      <c r="CX218" s="235"/>
      <c r="CY218" s="235"/>
      <c r="CZ218" s="235"/>
      <c r="DA218" s="235"/>
      <c r="DB218" s="235"/>
      <c r="DC218" s="235"/>
      <c r="DD218" s="235"/>
      <c r="DE218" s="235"/>
      <c r="DF218" s="235"/>
      <c r="DG218" s="235"/>
      <c r="DH218" s="235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6"/>
      <c r="IH218" s="236"/>
      <c r="II218" s="236"/>
      <c r="IJ218" s="236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5"/>
      <c r="CB219" s="235"/>
      <c r="CC219" s="235"/>
      <c r="CD219" s="235"/>
      <c r="CE219" s="235"/>
      <c r="CF219" s="235"/>
      <c r="CG219" s="235"/>
      <c r="CH219" s="235"/>
      <c r="CI219" s="235"/>
      <c r="CJ219" s="235"/>
      <c r="CK219" s="235"/>
      <c r="CL219" s="235"/>
      <c r="CM219" s="235"/>
      <c r="CN219" s="235"/>
      <c r="CO219" s="235"/>
      <c r="CP219" s="235"/>
      <c r="CQ219" s="235"/>
      <c r="CR219" s="235"/>
      <c r="CS219" s="235"/>
      <c r="CT219" s="235"/>
      <c r="CU219" s="235"/>
      <c r="CV219" s="235"/>
      <c r="CW219" s="235"/>
      <c r="CX219" s="235"/>
      <c r="CY219" s="235"/>
      <c r="CZ219" s="235"/>
      <c r="DA219" s="235"/>
      <c r="DB219" s="235"/>
      <c r="DC219" s="235"/>
      <c r="DD219" s="235"/>
      <c r="DE219" s="235"/>
      <c r="DF219" s="235"/>
      <c r="DG219" s="235"/>
      <c r="DH219" s="235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6"/>
      <c r="IH219" s="236"/>
      <c r="II219" s="236"/>
      <c r="IJ219" s="236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5"/>
      <c r="CB220" s="235"/>
      <c r="CC220" s="235"/>
      <c r="CD220" s="235"/>
      <c r="CE220" s="235"/>
      <c r="CF220" s="235"/>
      <c r="CG220" s="235"/>
      <c r="CH220" s="235"/>
      <c r="CI220" s="235"/>
      <c r="CJ220" s="235"/>
      <c r="CK220" s="235"/>
      <c r="CL220" s="235"/>
      <c r="CM220" s="235"/>
      <c r="CN220" s="235"/>
      <c r="CO220" s="235"/>
      <c r="CP220" s="235"/>
      <c r="CQ220" s="235"/>
      <c r="CR220" s="235"/>
      <c r="CS220" s="235"/>
      <c r="CT220" s="235"/>
      <c r="CU220" s="235"/>
      <c r="CV220" s="235"/>
      <c r="CW220" s="235"/>
      <c r="CX220" s="235"/>
      <c r="CY220" s="235"/>
      <c r="CZ220" s="235"/>
      <c r="DA220" s="235"/>
      <c r="DB220" s="235"/>
      <c r="DC220" s="235"/>
      <c r="DD220" s="235"/>
      <c r="DE220" s="235"/>
      <c r="DF220" s="235"/>
      <c r="DG220" s="235"/>
      <c r="DH220" s="235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6"/>
      <c r="IH220" s="236"/>
      <c r="II220" s="236"/>
      <c r="IJ220" s="236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5"/>
      <c r="CB221" s="235"/>
      <c r="CC221" s="235"/>
      <c r="CD221" s="235"/>
      <c r="CE221" s="235"/>
      <c r="CF221" s="235"/>
      <c r="CG221" s="235"/>
      <c r="CH221" s="235"/>
      <c r="CI221" s="235"/>
      <c r="CJ221" s="235"/>
      <c r="CK221" s="235"/>
      <c r="CL221" s="235"/>
      <c r="CM221" s="235"/>
      <c r="CN221" s="235"/>
      <c r="CO221" s="235"/>
      <c r="CP221" s="235"/>
      <c r="CQ221" s="235"/>
      <c r="CR221" s="235"/>
      <c r="CS221" s="235"/>
      <c r="CT221" s="235"/>
      <c r="CU221" s="235"/>
      <c r="CV221" s="235"/>
      <c r="CW221" s="235"/>
      <c r="CX221" s="235"/>
      <c r="CY221" s="235"/>
      <c r="CZ221" s="235"/>
      <c r="DA221" s="235"/>
      <c r="DB221" s="235"/>
      <c r="DC221" s="235"/>
      <c r="DD221" s="235"/>
      <c r="DE221" s="235"/>
      <c r="DF221" s="235"/>
      <c r="DG221" s="235"/>
      <c r="DH221" s="235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6"/>
      <c r="IH221" s="236"/>
      <c r="II221" s="236"/>
      <c r="IJ221" s="236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5"/>
      <c r="CB222" s="235"/>
      <c r="CC222" s="235"/>
      <c r="CD222" s="235"/>
      <c r="CE222" s="235"/>
      <c r="CF222" s="235"/>
      <c r="CG222" s="235"/>
      <c r="CH222" s="235"/>
      <c r="CI222" s="235"/>
      <c r="CJ222" s="235"/>
      <c r="CK222" s="235"/>
      <c r="CL222" s="235"/>
      <c r="CM222" s="235"/>
      <c r="CN222" s="235"/>
      <c r="CO222" s="235"/>
      <c r="CP222" s="235"/>
      <c r="CQ222" s="235"/>
      <c r="CR222" s="235"/>
      <c r="CS222" s="235"/>
      <c r="CT222" s="235"/>
      <c r="CU222" s="235"/>
      <c r="CV222" s="235"/>
      <c r="CW222" s="235"/>
      <c r="CX222" s="235"/>
      <c r="CY222" s="235"/>
      <c r="CZ222" s="235"/>
      <c r="DA222" s="235"/>
      <c r="DB222" s="235"/>
      <c r="DC222" s="235"/>
      <c r="DD222" s="235"/>
      <c r="DE222" s="235"/>
      <c r="DF222" s="235"/>
      <c r="DG222" s="235"/>
      <c r="DH222" s="235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6"/>
      <c r="IH222" s="236"/>
      <c r="II222" s="236"/>
      <c r="IJ222" s="236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5"/>
      <c r="CB223" s="235"/>
      <c r="CC223" s="235"/>
      <c r="CD223" s="235"/>
      <c r="CE223" s="235"/>
      <c r="CF223" s="235"/>
      <c r="CG223" s="235"/>
      <c r="CH223" s="235"/>
      <c r="CI223" s="235"/>
      <c r="CJ223" s="235"/>
      <c r="CK223" s="235"/>
      <c r="CL223" s="235"/>
      <c r="CM223" s="235"/>
      <c r="CN223" s="235"/>
      <c r="CO223" s="235"/>
      <c r="CP223" s="235"/>
      <c r="CQ223" s="235"/>
      <c r="CR223" s="235"/>
      <c r="CS223" s="235"/>
      <c r="CT223" s="235"/>
      <c r="CU223" s="235"/>
      <c r="CV223" s="235"/>
      <c r="CW223" s="235"/>
      <c r="CX223" s="235"/>
      <c r="CY223" s="235"/>
      <c r="CZ223" s="235"/>
      <c r="DA223" s="235"/>
      <c r="DB223" s="235"/>
      <c r="DC223" s="235"/>
      <c r="DD223" s="235"/>
      <c r="DE223" s="235"/>
      <c r="DF223" s="235"/>
      <c r="DG223" s="235"/>
      <c r="DH223" s="235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6"/>
      <c r="IH223" s="236"/>
      <c r="II223" s="236"/>
      <c r="IJ223" s="236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5"/>
      <c r="CB224" s="235"/>
      <c r="CC224" s="235"/>
      <c r="CD224" s="235"/>
      <c r="CE224" s="235"/>
      <c r="CF224" s="235"/>
      <c r="CG224" s="235"/>
      <c r="CH224" s="235"/>
      <c r="CI224" s="235"/>
      <c r="CJ224" s="235"/>
      <c r="CK224" s="235"/>
      <c r="CL224" s="235"/>
      <c r="CM224" s="235"/>
      <c r="CN224" s="235"/>
      <c r="CO224" s="235"/>
      <c r="CP224" s="235"/>
      <c r="CQ224" s="235"/>
      <c r="CR224" s="235"/>
      <c r="CS224" s="235"/>
      <c r="CT224" s="235"/>
      <c r="CU224" s="235"/>
      <c r="CV224" s="235"/>
      <c r="CW224" s="235"/>
      <c r="CX224" s="235"/>
      <c r="CY224" s="235"/>
      <c r="CZ224" s="235"/>
      <c r="DA224" s="235"/>
      <c r="DB224" s="235"/>
      <c r="DC224" s="235"/>
      <c r="DD224" s="235"/>
      <c r="DE224" s="235"/>
      <c r="DF224" s="235"/>
      <c r="DG224" s="235"/>
      <c r="DH224" s="235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6"/>
      <c r="IH224" s="236"/>
      <c r="II224" s="236"/>
      <c r="IJ224" s="236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5"/>
      <c r="CB225" s="235"/>
      <c r="CC225" s="235"/>
      <c r="CD225" s="235"/>
      <c r="CE225" s="235"/>
      <c r="CF225" s="235"/>
      <c r="CG225" s="235"/>
      <c r="CH225" s="235"/>
      <c r="CI225" s="235"/>
      <c r="CJ225" s="235"/>
      <c r="CK225" s="235"/>
      <c r="CL225" s="235"/>
      <c r="CM225" s="235"/>
      <c r="CN225" s="235"/>
      <c r="CO225" s="235"/>
      <c r="CP225" s="235"/>
      <c r="CQ225" s="235"/>
      <c r="CR225" s="235"/>
      <c r="CS225" s="235"/>
      <c r="CT225" s="235"/>
      <c r="CU225" s="235"/>
      <c r="CV225" s="235"/>
      <c r="CW225" s="235"/>
      <c r="CX225" s="235"/>
      <c r="CY225" s="235"/>
      <c r="CZ225" s="235"/>
      <c r="DA225" s="235"/>
      <c r="DB225" s="235"/>
      <c r="DC225" s="235"/>
      <c r="DD225" s="235"/>
      <c r="DE225" s="235"/>
      <c r="DF225" s="235"/>
      <c r="DG225" s="235"/>
      <c r="DH225" s="235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6"/>
      <c r="IH225" s="236"/>
      <c r="II225" s="236"/>
      <c r="IJ225" s="236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5"/>
      <c r="CB226" s="235"/>
      <c r="CC226" s="235"/>
      <c r="CD226" s="235"/>
      <c r="CE226" s="235"/>
      <c r="CF226" s="235"/>
      <c r="CG226" s="235"/>
      <c r="CH226" s="235"/>
      <c r="CI226" s="235"/>
      <c r="CJ226" s="235"/>
      <c r="CK226" s="235"/>
      <c r="CL226" s="235"/>
      <c r="CM226" s="235"/>
      <c r="CN226" s="235"/>
      <c r="CO226" s="235"/>
      <c r="CP226" s="235"/>
      <c r="CQ226" s="235"/>
      <c r="CR226" s="235"/>
      <c r="CS226" s="235"/>
      <c r="CT226" s="235"/>
      <c r="CU226" s="235"/>
      <c r="CV226" s="235"/>
      <c r="CW226" s="235"/>
      <c r="CX226" s="235"/>
      <c r="CY226" s="235"/>
      <c r="CZ226" s="235"/>
      <c r="DA226" s="235"/>
      <c r="DB226" s="235"/>
      <c r="DC226" s="235"/>
      <c r="DD226" s="235"/>
      <c r="DE226" s="235"/>
      <c r="DF226" s="235"/>
      <c r="DG226" s="235"/>
      <c r="DH226" s="235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6"/>
      <c r="IH226" s="236"/>
      <c r="II226" s="236"/>
      <c r="IJ226" s="236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5"/>
      <c r="CB227" s="235"/>
      <c r="CC227" s="235"/>
      <c r="CD227" s="235"/>
      <c r="CE227" s="235"/>
      <c r="CF227" s="235"/>
      <c r="CG227" s="235"/>
      <c r="CH227" s="235"/>
      <c r="CI227" s="235"/>
      <c r="CJ227" s="235"/>
      <c r="CK227" s="235"/>
      <c r="CL227" s="235"/>
      <c r="CM227" s="235"/>
      <c r="CN227" s="235"/>
      <c r="CO227" s="235"/>
      <c r="CP227" s="235"/>
      <c r="CQ227" s="235"/>
      <c r="CR227" s="235"/>
      <c r="CS227" s="235"/>
      <c r="CT227" s="235"/>
      <c r="CU227" s="235"/>
      <c r="CV227" s="235"/>
      <c r="CW227" s="235"/>
      <c r="CX227" s="235"/>
      <c r="CY227" s="235"/>
      <c r="CZ227" s="235"/>
      <c r="DA227" s="235"/>
      <c r="DB227" s="235"/>
      <c r="DC227" s="235"/>
      <c r="DD227" s="235"/>
      <c r="DE227" s="235"/>
      <c r="DF227" s="235"/>
      <c r="DG227" s="235"/>
      <c r="DH227" s="235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6"/>
      <c r="IH227" s="236"/>
      <c r="II227" s="236"/>
      <c r="IJ227" s="236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5"/>
      <c r="CB228" s="235"/>
      <c r="CC228" s="235"/>
      <c r="CD228" s="235"/>
      <c r="CE228" s="235"/>
      <c r="CF228" s="235"/>
      <c r="CG228" s="235"/>
      <c r="CH228" s="235"/>
      <c r="CI228" s="235"/>
      <c r="CJ228" s="235"/>
      <c r="CK228" s="235"/>
      <c r="CL228" s="235"/>
      <c r="CM228" s="235"/>
      <c r="CN228" s="235"/>
      <c r="CO228" s="235"/>
      <c r="CP228" s="235"/>
      <c r="CQ228" s="235"/>
      <c r="CR228" s="235"/>
      <c r="CS228" s="235"/>
      <c r="CT228" s="235"/>
      <c r="CU228" s="235"/>
      <c r="CV228" s="235"/>
      <c r="CW228" s="235"/>
      <c r="CX228" s="235"/>
      <c r="CY228" s="235"/>
      <c r="CZ228" s="235"/>
      <c r="DA228" s="235"/>
      <c r="DB228" s="235"/>
      <c r="DC228" s="235"/>
      <c r="DD228" s="235"/>
      <c r="DE228" s="235"/>
      <c r="DF228" s="235"/>
      <c r="DG228" s="235"/>
      <c r="DH228" s="235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6"/>
      <c r="IH228" s="236"/>
      <c r="II228" s="236"/>
      <c r="IJ228" s="236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5"/>
      <c r="CB229" s="235"/>
      <c r="CC229" s="235"/>
      <c r="CD229" s="235"/>
      <c r="CE229" s="235"/>
      <c r="CF229" s="235"/>
      <c r="CG229" s="235"/>
      <c r="CH229" s="235"/>
      <c r="CI229" s="235"/>
      <c r="CJ229" s="235"/>
      <c r="CK229" s="235"/>
      <c r="CL229" s="235"/>
      <c r="CM229" s="235"/>
      <c r="CN229" s="235"/>
      <c r="CO229" s="235"/>
      <c r="CP229" s="235"/>
      <c r="CQ229" s="235"/>
      <c r="CR229" s="235"/>
      <c r="CS229" s="235"/>
      <c r="CT229" s="235"/>
      <c r="CU229" s="235"/>
      <c r="CV229" s="235"/>
      <c r="CW229" s="235"/>
      <c r="CX229" s="235"/>
      <c r="CY229" s="235"/>
      <c r="CZ229" s="235"/>
      <c r="DA229" s="235"/>
      <c r="DB229" s="235"/>
      <c r="DC229" s="235"/>
      <c r="DD229" s="235"/>
      <c r="DE229" s="235"/>
      <c r="DF229" s="235"/>
      <c r="DG229" s="235"/>
      <c r="DH229" s="235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6"/>
      <c r="IH229" s="236"/>
      <c r="II229" s="236"/>
      <c r="IJ229" s="236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5"/>
      <c r="CB230" s="235"/>
      <c r="CC230" s="235"/>
      <c r="CD230" s="235"/>
      <c r="CE230" s="235"/>
      <c r="CF230" s="235"/>
      <c r="CG230" s="235"/>
      <c r="CH230" s="235"/>
      <c r="CI230" s="235"/>
      <c r="CJ230" s="235"/>
      <c r="CK230" s="235"/>
      <c r="CL230" s="235"/>
      <c r="CM230" s="235"/>
      <c r="CN230" s="235"/>
      <c r="CO230" s="235"/>
      <c r="CP230" s="235"/>
      <c r="CQ230" s="235"/>
      <c r="CR230" s="235"/>
      <c r="CS230" s="235"/>
      <c r="CT230" s="235"/>
      <c r="CU230" s="235"/>
      <c r="CV230" s="235"/>
      <c r="CW230" s="235"/>
      <c r="CX230" s="235"/>
      <c r="CY230" s="235"/>
      <c r="CZ230" s="235"/>
      <c r="DA230" s="235"/>
      <c r="DB230" s="235"/>
      <c r="DC230" s="235"/>
      <c r="DD230" s="235"/>
      <c r="DE230" s="235"/>
      <c r="DF230" s="235"/>
      <c r="DG230" s="235"/>
      <c r="DH230" s="235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6"/>
      <c r="IH230" s="236"/>
      <c r="II230" s="236"/>
      <c r="IJ230" s="236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5"/>
      <c r="CB231" s="235"/>
      <c r="CC231" s="235"/>
      <c r="CD231" s="235"/>
      <c r="CE231" s="235"/>
      <c r="CF231" s="235"/>
      <c r="CG231" s="235"/>
      <c r="CH231" s="235"/>
      <c r="CI231" s="235"/>
      <c r="CJ231" s="235"/>
      <c r="CK231" s="235"/>
      <c r="CL231" s="235"/>
      <c r="CM231" s="235"/>
      <c r="CN231" s="235"/>
      <c r="CO231" s="235"/>
      <c r="CP231" s="235"/>
      <c r="CQ231" s="235"/>
      <c r="CR231" s="235"/>
      <c r="CS231" s="235"/>
      <c r="CT231" s="235"/>
      <c r="CU231" s="235"/>
      <c r="CV231" s="235"/>
      <c r="CW231" s="235"/>
      <c r="CX231" s="235"/>
      <c r="CY231" s="235"/>
      <c r="CZ231" s="235"/>
      <c r="DA231" s="235"/>
      <c r="DB231" s="235"/>
      <c r="DC231" s="235"/>
      <c r="DD231" s="235"/>
      <c r="DE231" s="235"/>
      <c r="DF231" s="235"/>
      <c r="DG231" s="235"/>
      <c r="DH231" s="235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6"/>
      <c r="IH231" s="236"/>
      <c r="II231" s="236"/>
      <c r="IJ231" s="236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5"/>
      <c r="CB232" s="235"/>
      <c r="CC232" s="235"/>
      <c r="CD232" s="235"/>
      <c r="CE232" s="235"/>
      <c r="CF232" s="235"/>
      <c r="CG232" s="235"/>
      <c r="CH232" s="235"/>
      <c r="CI232" s="235"/>
      <c r="CJ232" s="235"/>
      <c r="CK232" s="235"/>
      <c r="CL232" s="235"/>
      <c r="CM232" s="235"/>
      <c r="CN232" s="235"/>
      <c r="CO232" s="235"/>
      <c r="CP232" s="235"/>
      <c r="CQ232" s="235"/>
      <c r="CR232" s="235"/>
      <c r="CS232" s="235"/>
      <c r="CT232" s="235"/>
      <c r="CU232" s="235"/>
      <c r="CV232" s="235"/>
      <c r="CW232" s="235"/>
      <c r="CX232" s="235"/>
      <c r="CY232" s="235"/>
      <c r="CZ232" s="235"/>
      <c r="DA232" s="235"/>
      <c r="DB232" s="235"/>
      <c r="DC232" s="235"/>
      <c r="DD232" s="235"/>
      <c r="DE232" s="235"/>
      <c r="DF232" s="235"/>
      <c r="DG232" s="235"/>
      <c r="DH232" s="235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6"/>
      <c r="IH232" s="236"/>
      <c r="II232" s="236"/>
      <c r="IJ232" s="236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5"/>
      <c r="CB233" s="235"/>
      <c r="CC233" s="235"/>
      <c r="CD233" s="235"/>
      <c r="CE233" s="235"/>
      <c r="CF233" s="235"/>
      <c r="CG233" s="235"/>
      <c r="CH233" s="235"/>
      <c r="CI233" s="235"/>
      <c r="CJ233" s="235"/>
      <c r="CK233" s="235"/>
      <c r="CL233" s="235"/>
      <c r="CM233" s="235"/>
      <c r="CN233" s="235"/>
      <c r="CO233" s="235"/>
      <c r="CP233" s="235"/>
      <c r="CQ233" s="235"/>
      <c r="CR233" s="235"/>
      <c r="CS233" s="235"/>
      <c r="CT233" s="235"/>
      <c r="CU233" s="235"/>
      <c r="CV233" s="235"/>
      <c r="CW233" s="235"/>
      <c r="CX233" s="235"/>
      <c r="CY233" s="235"/>
      <c r="CZ233" s="235"/>
      <c r="DA233" s="235"/>
      <c r="DB233" s="235"/>
      <c r="DC233" s="235"/>
      <c r="DD233" s="235"/>
      <c r="DE233" s="235"/>
      <c r="DF233" s="235"/>
      <c r="DG233" s="235"/>
      <c r="DH233" s="235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6"/>
      <c r="IH233" s="236"/>
      <c r="II233" s="236"/>
      <c r="IJ233" s="236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5"/>
      <c r="CB234" s="235"/>
      <c r="CC234" s="235"/>
      <c r="CD234" s="235"/>
      <c r="CE234" s="235"/>
      <c r="CF234" s="235"/>
      <c r="CG234" s="235"/>
      <c r="CH234" s="235"/>
      <c r="CI234" s="235"/>
      <c r="CJ234" s="235"/>
      <c r="CK234" s="235"/>
      <c r="CL234" s="235"/>
      <c r="CM234" s="235"/>
      <c r="CN234" s="235"/>
      <c r="CO234" s="235"/>
      <c r="CP234" s="235"/>
      <c r="CQ234" s="235"/>
      <c r="CR234" s="235"/>
      <c r="CS234" s="235"/>
      <c r="CT234" s="235"/>
      <c r="CU234" s="235"/>
      <c r="CV234" s="235"/>
      <c r="CW234" s="235"/>
      <c r="CX234" s="235"/>
      <c r="CY234" s="235"/>
      <c r="CZ234" s="235"/>
      <c r="DA234" s="235"/>
      <c r="DB234" s="235"/>
      <c r="DC234" s="235"/>
      <c r="DD234" s="235"/>
      <c r="DE234" s="235"/>
      <c r="DF234" s="235"/>
      <c r="DG234" s="235"/>
      <c r="DH234" s="235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6"/>
      <c r="IH234" s="236"/>
      <c r="II234" s="236"/>
      <c r="IJ234" s="236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5"/>
      <c r="CB235" s="235"/>
      <c r="CC235" s="235"/>
      <c r="CD235" s="235"/>
      <c r="CE235" s="235"/>
      <c r="CF235" s="235"/>
      <c r="CG235" s="235"/>
      <c r="CH235" s="235"/>
      <c r="CI235" s="235"/>
      <c r="CJ235" s="235"/>
      <c r="CK235" s="235"/>
      <c r="CL235" s="235"/>
      <c r="CM235" s="235"/>
      <c r="CN235" s="235"/>
      <c r="CO235" s="235"/>
      <c r="CP235" s="235"/>
      <c r="CQ235" s="235"/>
      <c r="CR235" s="235"/>
      <c r="CS235" s="235"/>
      <c r="CT235" s="235"/>
      <c r="CU235" s="235"/>
      <c r="CV235" s="235"/>
      <c r="CW235" s="235"/>
      <c r="CX235" s="235"/>
      <c r="CY235" s="235"/>
      <c r="CZ235" s="235"/>
      <c r="DA235" s="235"/>
      <c r="DB235" s="235"/>
      <c r="DC235" s="235"/>
      <c r="DD235" s="235"/>
      <c r="DE235" s="235"/>
      <c r="DF235" s="235"/>
      <c r="DG235" s="235"/>
      <c r="DH235" s="235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6"/>
      <c r="IH235" s="236"/>
      <c r="II235" s="236"/>
      <c r="IJ235" s="236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5"/>
      <c r="CB236" s="235"/>
      <c r="CC236" s="235"/>
      <c r="CD236" s="235"/>
      <c r="CE236" s="235"/>
      <c r="CF236" s="235"/>
      <c r="CG236" s="235"/>
      <c r="CH236" s="235"/>
      <c r="CI236" s="235"/>
      <c r="CJ236" s="235"/>
      <c r="CK236" s="235"/>
      <c r="CL236" s="235"/>
      <c r="CM236" s="235"/>
      <c r="CN236" s="235"/>
      <c r="CO236" s="235"/>
      <c r="CP236" s="235"/>
      <c r="CQ236" s="235"/>
      <c r="CR236" s="235"/>
      <c r="CS236" s="235"/>
      <c r="CT236" s="235"/>
      <c r="CU236" s="235"/>
      <c r="CV236" s="235"/>
      <c r="CW236" s="235"/>
      <c r="CX236" s="235"/>
      <c r="CY236" s="235"/>
      <c r="CZ236" s="235"/>
      <c r="DA236" s="235"/>
      <c r="DB236" s="235"/>
      <c r="DC236" s="235"/>
      <c r="DD236" s="235"/>
      <c r="DE236" s="235"/>
      <c r="DF236" s="235"/>
      <c r="DG236" s="235"/>
      <c r="DH236" s="235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6"/>
      <c r="IH236" s="236"/>
      <c r="II236" s="236"/>
      <c r="IJ236" s="236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5"/>
      <c r="CB237" s="235"/>
      <c r="CC237" s="235"/>
      <c r="CD237" s="235"/>
      <c r="CE237" s="235"/>
      <c r="CF237" s="235"/>
      <c r="CG237" s="235"/>
      <c r="CH237" s="235"/>
      <c r="CI237" s="235"/>
      <c r="CJ237" s="235"/>
      <c r="CK237" s="235"/>
      <c r="CL237" s="235"/>
      <c r="CM237" s="235"/>
      <c r="CN237" s="235"/>
      <c r="CO237" s="235"/>
      <c r="CP237" s="235"/>
      <c r="CQ237" s="235"/>
      <c r="CR237" s="235"/>
      <c r="CS237" s="235"/>
      <c r="CT237" s="235"/>
      <c r="CU237" s="235"/>
      <c r="CV237" s="235"/>
      <c r="CW237" s="235"/>
      <c r="CX237" s="235"/>
      <c r="CY237" s="235"/>
      <c r="CZ237" s="235"/>
      <c r="DA237" s="235"/>
      <c r="DB237" s="235"/>
      <c r="DC237" s="235"/>
      <c r="DD237" s="235"/>
      <c r="DE237" s="235"/>
      <c r="DF237" s="235"/>
      <c r="DG237" s="235"/>
      <c r="DH237" s="235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6"/>
      <c r="IH237" s="236"/>
      <c r="II237" s="236"/>
      <c r="IJ237" s="236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5"/>
      <c r="CB238" s="235"/>
      <c r="CC238" s="235"/>
      <c r="CD238" s="235"/>
      <c r="CE238" s="235"/>
      <c r="CF238" s="235"/>
      <c r="CG238" s="235"/>
      <c r="CH238" s="235"/>
      <c r="CI238" s="235"/>
      <c r="CJ238" s="235"/>
      <c r="CK238" s="235"/>
      <c r="CL238" s="235"/>
      <c r="CM238" s="235"/>
      <c r="CN238" s="235"/>
      <c r="CO238" s="235"/>
      <c r="CP238" s="235"/>
      <c r="CQ238" s="235"/>
      <c r="CR238" s="235"/>
      <c r="CS238" s="235"/>
      <c r="CT238" s="235"/>
      <c r="CU238" s="235"/>
      <c r="CV238" s="235"/>
      <c r="CW238" s="235"/>
      <c r="CX238" s="235"/>
      <c r="CY238" s="235"/>
      <c r="CZ238" s="235"/>
      <c r="DA238" s="235"/>
      <c r="DB238" s="235"/>
      <c r="DC238" s="235"/>
      <c r="DD238" s="235"/>
      <c r="DE238" s="235"/>
      <c r="DF238" s="235"/>
      <c r="DG238" s="235"/>
      <c r="DH238" s="235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6"/>
      <c r="IH238" s="236"/>
      <c r="II238" s="236"/>
      <c r="IJ238" s="236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5"/>
      <c r="CB239" s="235"/>
      <c r="CC239" s="235"/>
      <c r="CD239" s="235"/>
      <c r="CE239" s="235"/>
      <c r="CF239" s="235"/>
      <c r="CG239" s="235"/>
      <c r="CH239" s="235"/>
      <c r="CI239" s="235"/>
      <c r="CJ239" s="235"/>
      <c r="CK239" s="235"/>
      <c r="CL239" s="235"/>
      <c r="CM239" s="235"/>
      <c r="CN239" s="235"/>
      <c r="CO239" s="235"/>
      <c r="CP239" s="235"/>
      <c r="CQ239" s="235"/>
      <c r="CR239" s="235"/>
      <c r="CS239" s="235"/>
      <c r="CT239" s="235"/>
      <c r="CU239" s="235"/>
      <c r="CV239" s="235"/>
      <c r="CW239" s="235"/>
      <c r="CX239" s="235"/>
      <c r="CY239" s="235"/>
      <c r="CZ239" s="235"/>
      <c r="DA239" s="235"/>
      <c r="DB239" s="235"/>
      <c r="DC239" s="235"/>
      <c r="DD239" s="235"/>
      <c r="DE239" s="235"/>
      <c r="DF239" s="235"/>
      <c r="DG239" s="235"/>
      <c r="DH239" s="235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6"/>
      <c r="IH239" s="236"/>
      <c r="II239" s="236"/>
      <c r="IJ239" s="236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5"/>
      <c r="CB240" s="235"/>
      <c r="CC240" s="235"/>
      <c r="CD240" s="235"/>
      <c r="CE240" s="235"/>
      <c r="CF240" s="235"/>
      <c r="CG240" s="235"/>
      <c r="CH240" s="235"/>
      <c r="CI240" s="235"/>
      <c r="CJ240" s="235"/>
      <c r="CK240" s="235"/>
      <c r="CL240" s="235"/>
      <c r="CM240" s="235"/>
      <c r="CN240" s="235"/>
      <c r="CO240" s="235"/>
      <c r="CP240" s="235"/>
      <c r="CQ240" s="235"/>
      <c r="CR240" s="235"/>
      <c r="CS240" s="235"/>
      <c r="CT240" s="235"/>
      <c r="CU240" s="235"/>
      <c r="CV240" s="235"/>
      <c r="CW240" s="235"/>
      <c r="CX240" s="235"/>
      <c r="CY240" s="235"/>
      <c r="CZ240" s="235"/>
      <c r="DA240" s="235"/>
      <c r="DB240" s="235"/>
      <c r="DC240" s="235"/>
      <c r="DD240" s="235"/>
      <c r="DE240" s="235"/>
      <c r="DF240" s="235"/>
      <c r="DG240" s="235"/>
      <c r="DH240" s="235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6"/>
      <c r="IH240" s="236"/>
      <c r="II240" s="236"/>
      <c r="IJ240" s="236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5"/>
      <c r="CB241" s="235"/>
      <c r="CC241" s="235"/>
      <c r="CD241" s="235"/>
      <c r="CE241" s="235"/>
      <c r="CF241" s="235"/>
      <c r="CG241" s="235"/>
      <c r="CH241" s="235"/>
      <c r="CI241" s="235"/>
      <c r="CJ241" s="235"/>
      <c r="CK241" s="235"/>
      <c r="CL241" s="235"/>
      <c r="CM241" s="235"/>
      <c r="CN241" s="235"/>
      <c r="CO241" s="235"/>
      <c r="CP241" s="235"/>
      <c r="CQ241" s="235"/>
      <c r="CR241" s="235"/>
      <c r="CS241" s="235"/>
      <c r="CT241" s="235"/>
      <c r="CU241" s="235"/>
      <c r="CV241" s="235"/>
      <c r="CW241" s="235"/>
      <c r="CX241" s="235"/>
      <c r="CY241" s="235"/>
      <c r="CZ241" s="235"/>
      <c r="DA241" s="235"/>
      <c r="DB241" s="235"/>
      <c r="DC241" s="235"/>
      <c r="DD241" s="235"/>
      <c r="DE241" s="235"/>
      <c r="DF241" s="235"/>
      <c r="DG241" s="235"/>
      <c r="DH241" s="235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6"/>
      <c r="IH241" s="236"/>
      <c r="II241" s="236"/>
      <c r="IJ241" s="236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5"/>
      <c r="CB242" s="235"/>
      <c r="CC242" s="235"/>
      <c r="CD242" s="235"/>
      <c r="CE242" s="235"/>
      <c r="CF242" s="235"/>
      <c r="CG242" s="235"/>
      <c r="CH242" s="235"/>
      <c r="CI242" s="235"/>
      <c r="CJ242" s="235"/>
      <c r="CK242" s="235"/>
      <c r="CL242" s="235"/>
      <c r="CM242" s="235"/>
      <c r="CN242" s="235"/>
      <c r="CO242" s="235"/>
      <c r="CP242" s="235"/>
      <c r="CQ242" s="235"/>
      <c r="CR242" s="235"/>
      <c r="CS242" s="235"/>
      <c r="CT242" s="235"/>
      <c r="CU242" s="235"/>
      <c r="CV242" s="235"/>
      <c r="CW242" s="235"/>
      <c r="CX242" s="235"/>
      <c r="CY242" s="235"/>
      <c r="CZ242" s="235"/>
      <c r="DA242" s="235"/>
      <c r="DB242" s="235"/>
      <c r="DC242" s="235"/>
      <c r="DD242" s="235"/>
      <c r="DE242" s="235"/>
      <c r="DF242" s="235"/>
      <c r="DG242" s="235"/>
      <c r="DH242" s="235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6"/>
      <c r="IH242" s="236"/>
      <c r="II242" s="236"/>
      <c r="IJ242" s="236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5"/>
      <c r="CB243" s="235"/>
      <c r="CC243" s="235"/>
      <c r="CD243" s="235"/>
      <c r="CE243" s="235"/>
      <c r="CF243" s="235"/>
      <c r="CG243" s="235"/>
      <c r="CH243" s="235"/>
      <c r="CI243" s="235"/>
      <c r="CJ243" s="235"/>
      <c r="CK243" s="235"/>
      <c r="CL243" s="235"/>
      <c r="CM243" s="235"/>
      <c r="CN243" s="235"/>
      <c r="CO243" s="235"/>
      <c r="CP243" s="235"/>
      <c r="CQ243" s="235"/>
      <c r="CR243" s="235"/>
      <c r="CS243" s="235"/>
      <c r="CT243" s="235"/>
      <c r="CU243" s="235"/>
      <c r="CV243" s="235"/>
      <c r="CW243" s="235"/>
      <c r="CX243" s="235"/>
      <c r="CY243" s="235"/>
      <c r="CZ243" s="235"/>
      <c r="DA243" s="235"/>
      <c r="DB243" s="235"/>
      <c r="DC243" s="235"/>
      <c r="DD243" s="235"/>
      <c r="DE243" s="235"/>
      <c r="DF243" s="235"/>
      <c r="DG243" s="235"/>
      <c r="DH243" s="235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6"/>
      <c r="IH243" s="236"/>
      <c r="II243" s="236"/>
      <c r="IJ243" s="236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5"/>
      <c r="CB244" s="235"/>
      <c r="CC244" s="235"/>
      <c r="CD244" s="235"/>
      <c r="CE244" s="235"/>
      <c r="CF244" s="235"/>
      <c r="CG244" s="235"/>
      <c r="CH244" s="235"/>
      <c r="CI244" s="235"/>
      <c r="CJ244" s="235"/>
      <c r="CK244" s="235"/>
      <c r="CL244" s="235"/>
      <c r="CM244" s="235"/>
      <c r="CN244" s="235"/>
      <c r="CO244" s="235"/>
      <c r="CP244" s="235"/>
      <c r="CQ244" s="235"/>
      <c r="CR244" s="235"/>
      <c r="CS244" s="235"/>
      <c r="CT244" s="235"/>
      <c r="CU244" s="235"/>
      <c r="CV244" s="235"/>
      <c r="CW244" s="235"/>
      <c r="CX244" s="235"/>
      <c r="CY244" s="235"/>
      <c r="CZ244" s="235"/>
      <c r="DA244" s="235"/>
      <c r="DB244" s="235"/>
      <c r="DC244" s="235"/>
      <c r="DD244" s="235"/>
      <c r="DE244" s="235"/>
      <c r="DF244" s="235"/>
      <c r="DG244" s="235"/>
      <c r="DH244" s="235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6"/>
      <c r="IH244" s="236"/>
      <c r="II244" s="236"/>
      <c r="IJ244" s="236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5"/>
      <c r="CB245" s="235"/>
      <c r="CC245" s="235"/>
      <c r="CD245" s="235"/>
      <c r="CE245" s="235"/>
      <c r="CF245" s="235"/>
      <c r="CG245" s="235"/>
      <c r="CH245" s="235"/>
      <c r="CI245" s="235"/>
      <c r="CJ245" s="235"/>
      <c r="CK245" s="235"/>
      <c r="CL245" s="235"/>
      <c r="CM245" s="235"/>
      <c r="CN245" s="235"/>
      <c r="CO245" s="235"/>
      <c r="CP245" s="235"/>
      <c r="CQ245" s="235"/>
      <c r="CR245" s="235"/>
      <c r="CS245" s="235"/>
      <c r="CT245" s="235"/>
      <c r="CU245" s="235"/>
      <c r="CV245" s="235"/>
      <c r="CW245" s="235"/>
      <c r="CX245" s="235"/>
      <c r="CY245" s="235"/>
      <c r="CZ245" s="235"/>
      <c r="DA245" s="235"/>
      <c r="DB245" s="235"/>
      <c r="DC245" s="235"/>
      <c r="DD245" s="235"/>
      <c r="DE245" s="235"/>
      <c r="DF245" s="235"/>
      <c r="DG245" s="235"/>
      <c r="DH245" s="235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6"/>
      <c r="IH245" s="236"/>
      <c r="II245" s="236"/>
      <c r="IJ245" s="236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5"/>
      <c r="CB246" s="235"/>
      <c r="CC246" s="235"/>
      <c r="CD246" s="235"/>
      <c r="CE246" s="235"/>
      <c r="CF246" s="235"/>
      <c r="CG246" s="235"/>
      <c r="CH246" s="235"/>
      <c r="CI246" s="235"/>
      <c r="CJ246" s="235"/>
      <c r="CK246" s="235"/>
      <c r="CL246" s="235"/>
      <c r="CM246" s="235"/>
      <c r="CN246" s="235"/>
      <c r="CO246" s="235"/>
      <c r="CP246" s="235"/>
      <c r="CQ246" s="235"/>
      <c r="CR246" s="235"/>
      <c r="CS246" s="235"/>
      <c r="CT246" s="235"/>
      <c r="CU246" s="235"/>
      <c r="CV246" s="235"/>
      <c r="CW246" s="235"/>
      <c r="CX246" s="235"/>
      <c r="CY246" s="235"/>
      <c r="CZ246" s="235"/>
      <c r="DA246" s="235"/>
      <c r="DB246" s="235"/>
      <c r="DC246" s="235"/>
      <c r="DD246" s="235"/>
      <c r="DE246" s="235"/>
      <c r="DF246" s="235"/>
      <c r="DG246" s="235"/>
      <c r="DH246" s="235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6"/>
      <c r="IH246" s="236"/>
      <c r="II246" s="236"/>
      <c r="IJ246" s="236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5"/>
      <c r="CB247" s="235"/>
      <c r="CC247" s="235"/>
      <c r="CD247" s="235"/>
      <c r="CE247" s="235"/>
      <c r="CF247" s="235"/>
      <c r="CG247" s="235"/>
      <c r="CH247" s="235"/>
      <c r="CI247" s="235"/>
      <c r="CJ247" s="235"/>
      <c r="CK247" s="235"/>
      <c r="CL247" s="235"/>
      <c r="CM247" s="235"/>
      <c r="CN247" s="235"/>
      <c r="CO247" s="235"/>
      <c r="CP247" s="235"/>
      <c r="CQ247" s="235"/>
      <c r="CR247" s="235"/>
      <c r="CS247" s="235"/>
      <c r="CT247" s="235"/>
      <c r="CU247" s="235"/>
      <c r="CV247" s="235"/>
      <c r="CW247" s="235"/>
      <c r="CX247" s="235"/>
      <c r="CY247" s="235"/>
      <c r="CZ247" s="235"/>
      <c r="DA247" s="235"/>
      <c r="DB247" s="235"/>
      <c r="DC247" s="235"/>
      <c r="DD247" s="235"/>
      <c r="DE247" s="235"/>
      <c r="DF247" s="235"/>
      <c r="DG247" s="235"/>
      <c r="DH247" s="235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6"/>
      <c r="IH247" s="236"/>
      <c r="II247" s="236"/>
      <c r="IJ247" s="236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5"/>
      <c r="CB248" s="235"/>
      <c r="CC248" s="235"/>
      <c r="CD248" s="235"/>
      <c r="CE248" s="235"/>
      <c r="CF248" s="235"/>
      <c r="CG248" s="235"/>
      <c r="CH248" s="235"/>
      <c r="CI248" s="235"/>
      <c r="CJ248" s="235"/>
      <c r="CK248" s="235"/>
      <c r="CL248" s="235"/>
      <c r="CM248" s="235"/>
      <c r="CN248" s="235"/>
      <c r="CO248" s="235"/>
      <c r="CP248" s="235"/>
      <c r="CQ248" s="235"/>
      <c r="CR248" s="235"/>
      <c r="CS248" s="235"/>
      <c r="CT248" s="235"/>
      <c r="CU248" s="235"/>
      <c r="CV248" s="235"/>
      <c r="CW248" s="235"/>
      <c r="CX248" s="235"/>
      <c r="CY248" s="235"/>
      <c r="CZ248" s="235"/>
      <c r="DA248" s="235"/>
      <c r="DB248" s="235"/>
      <c r="DC248" s="235"/>
      <c r="DD248" s="235"/>
      <c r="DE248" s="235"/>
      <c r="DF248" s="235"/>
      <c r="DG248" s="235"/>
      <c r="DH248" s="235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6"/>
      <c r="IH248" s="236"/>
      <c r="II248" s="236"/>
      <c r="IJ248" s="236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5"/>
      <c r="CB249" s="235"/>
      <c r="CC249" s="235"/>
      <c r="CD249" s="235"/>
      <c r="CE249" s="235"/>
      <c r="CF249" s="235"/>
      <c r="CG249" s="235"/>
      <c r="CH249" s="235"/>
      <c r="CI249" s="235"/>
      <c r="CJ249" s="235"/>
      <c r="CK249" s="235"/>
      <c r="CL249" s="235"/>
      <c r="CM249" s="235"/>
      <c r="CN249" s="235"/>
      <c r="CO249" s="235"/>
      <c r="CP249" s="235"/>
      <c r="CQ249" s="235"/>
      <c r="CR249" s="235"/>
      <c r="CS249" s="235"/>
      <c r="CT249" s="235"/>
      <c r="CU249" s="235"/>
      <c r="CV249" s="235"/>
      <c r="CW249" s="235"/>
      <c r="CX249" s="235"/>
      <c r="CY249" s="235"/>
      <c r="CZ249" s="235"/>
      <c r="DA249" s="235"/>
      <c r="DB249" s="235"/>
      <c r="DC249" s="235"/>
      <c r="DD249" s="235"/>
      <c r="DE249" s="235"/>
      <c r="DF249" s="235"/>
      <c r="DG249" s="235"/>
      <c r="DH249" s="235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6"/>
      <c r="IH249" s="236"/>
      <c r="II249" s="236"/>
      <c r="IJ249" s="236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5"/>
      <c r="CB250" s="235"/>
      <c r="CC250" s="235"/>
      <c r="CD250" s="235"/>
      <c r="CE250" s="235"/>
      <c r="CF250" s="235"/>
      <c r="CG250" s="235"/>
      <c r="CH250" s="235"/>
      <c r="CI250" s="235"/>
      <c r="CJ250" s="235"/>
      <c r="CK250" s="235"/>
      <c r="CL250" s="235"/>
      <c r="CM250" s="235"/>
      <c r="CN250" s="235"/>
      <c r="CO250" s="235"/>
      <c r="CP250" s="235"/>
      <c r="CQ250" s="235"/>
      <c r="CR250" s="235"/>
      <c r="CS250" s="235"/>
      <c r="CT250" s="235"/>
      <c r="CU250" s="235"/>
      <c r="CV250" s="235"/>
      <c r="CW250" s="235"/>
      <c r="CX250" s="235"/>
      <c r="CY250" s="235"/>
      <c r="CZ250" s="235"/>
      <c r="DA250" s="235"/>
      <c r="DB250" s="235"/>
      <c r="DC250" s="235"/>
      <c r="DD250" s="235"/>
      <c r="DE250" s="235"/>
      <c r="DF250" s="235"/>
      <c r="DG250" s="235"/>
      <c r="DH250" s="235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6"/>
      <c r="IH250" s="236"/>
      <c r="II250" s="236"/>
      <c r="IJ250" s="236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5"/>
      <c r="CB251" s="235"/>
      <c r="CC251" s="235"/>
      <c r="CD251" s="235"/>
      <c r="CE251" s="235"/>
      <c r="CF251" s="235"/>
      <c r="CG251" s="235"/>
      <c r="CH251" s="235"/>
      <c r="CI251" s="235"/>
      <c r="CJ251" s="235"/>
      <c r="CK251" s="235"/>
      <c r="CL251" s="235"/>
      <c r="CM251" s="235"/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5"/>
      <c r="DG251" s="235"/>
      <c r="DH251" s="235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6"/>
      <c r="IH251" s="236"/>
      <c r="II251" s="236"/>
      <c r="IJ251" s="236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5"/>
      <c r="CB252" s="235"/>
      <c r="CC252" s="235"/>
      <c r="CD252" s="235"/>
      <c r="CE252" s="235"/>
      <c r="CF252" s="235"/>
      <c r="CG252" s="235"/>
      <c r="CH252" s="235"/>
      <c r="CI252" s="235"/>
      <c r="CJ252" s="235"/>
      <c r="CK252" s="235"/>
      <c r="CL252" s="235"/>
      <c r="CM252" s="235"/>
      <c r="CN252" s="235"/>
      <c r="CO252" s="235"/>
      <c r="CP252" s="235"/>
      <c r="CQ252" s="235"/>
      <c r="CR252" s="235"/>
      <c r="CS252" s="235"/>
      <c r="CT252" s="235"/>
      <c r="CU252" s="235"/>
      <c r="CV252" s="235"/>
      <c r="CW252" s="235"/>
      <c r="CX252" s="235"/>
      <c r="CY252" s="235"/>
      <c r="CZ252" s="235"/>
      <c r="DA252" s="235"/>
      <c r="DB252" s="235"/>
      <c r="DC252" s="235"/>
      <c r="DD252" s="235"/>
      <c r="DE252" s="235"/>
      <c r="DF252" s="235"/>
      <c r="DG252" s="235"/>
      <c r="DH252" s="235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6"/>
      <c r="IH252" s="236"/>
      <c r="II252" s="236"/>
      <c r="IJ252" s="236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5"/>
      <c r="CB253" s="235"/>
      <c r="CC253" s="235"/>
      <c r="CD253" s="235"/>
      <c r="CE253" s="235"/>
      <c r="CF253" s="235"/>
      <c r="CG253" s="235"/>
      <c r="CH253" s="235"/>
      <c r="CI253" s="235"/>
      <c r="CJ253" s="235"/>
      <c r="CK253" s="235"/>
      <c r="CL253" s="235"/>
      <c r="CM253" s="235"/>
      <c r="CN253" s="235"/>
      <c r="CO253" s="235"/>
      <c r="CP253" s="235"/>
      <c r="CQ253" s="235"/>
      <c r="CR253" s="235"/>
      <c r="CS253" s="235"/>
      <c r="CT253" s="235"/>
      <c r="CU253" s="235"/>
      <c r="CV253" s="235"/>
      <c r="CW253" s="235"/>
      <c r="CX253" s="235"/>
      <c r="CY253" s="235"/>
      <c r="CZ253" s="235"/>
      <c r="DA253" s="235"/>
      <c r="DB253" s="235"/>
      <c r="DC253" s="235"/>
      <c r="DD253" s="235"/>
      <c r="DE253" s="235"/>
      <c r="DF253" s="235"/>
      <c r="DG253" s="235"/>
      <c r="DH253" s="235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6"/>
      <c r="IH253" s="236"/>
      <c r="II253" s="236"/>
      <c r="IJ253" s="236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5"/>
      <c r="CB254" s="235"/>
      <c r="CC254" s="235"/>
      <c r="CD254" s="235"/>
      <c r="CE254" s="235"/>
      <c r="CF254" s="235"/>
      <c r="CG254" s="235"/>
      <c r="CH254" s="235"/>
      <c r="CI254" s="235"/>
      <c r="CJ254" s="235"/>
      <c r="CK254" s="235"/>
      <c r="CL254" s="235"/>
      <c r="CM254" s="235"/>
      <c r="CN254" s="235"/>
      <c r="CO254" s="235"/>
      <c r="CP254" s="235"/>
      <c r="CQ254" s="235"/>
      <c r="CR254" s="235"/>
      <c r="CS254" s="235"/>
      <c r="CT254" s="235"/>
      <c r="CU254" s="235"/>
      <c r="CV254" s="235"/>
      <c r="CW254" s="235"/>
      <c r="CX254" s="235"/>
      <c r="CY254" s="235"/>
      <c r="CZ254" s="235"/>
      <c r="DA254" s="235"/>
      <c r="DB254" s="235"/>
      <c r="DC254" s="235"/>
      <c r="DD254" s="235"/>
      <c r="DE254" s="235"/>
      <c r="DF254" s="235"/>
      <c r="DG254" s="235"/>
      <c r="DH254" s="235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6"/>
      <c r="IH254" s="236"/>
      <c r="II254" s="236"/>
      <c r="IJ254" s="236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5"/>
      <c r="CB255" s="235"/>
      <c r="CC255" s="235"/>
      <c r="CD255" s="235"/>
      <c r="CE255" s="235"/>
      <c r="CF255" s="235"/>
      <c r="CG255" s="235"/>
      <c r="CH255" s="235"/>
      <c r="CI255" s="235"/>
      <c r="CJ255" s="235"/>
      <c r="CK255" s="235"/>
      <c r="CL255" s="235"/>
      <c r="CM255" s="235"/>
      <c r="CN255" s="235"/>
      <c r="CO255" s="235"/>
      <c r="CP255" s="235"/>
      <c r="CQ255" s="235"/>
      <c r="CR255" s="235"/>
      <c r="CS255" s="235"/>
      <c r="CT255" s="235"/>
      <c r="CU255" s="235"/>
      <c r="CV255" s="235"/>
      <c r="CW255" s="235"/>
      <c r="CX255" s="235"/>
      <c r="CY255" s="235"/>
      <c r="CZ255" s="235"/>
      <c r="DA255" s="235"/>
      <c r="DB255" s="235"/>
      <c r="DC255" s="235"/>
      <c r="DD255" s="235"/>
      <c r="DE255" s="235"/>
      <c r="DF255" s="235"/>
      <c r="DG255" s="235"/>
      <c r="DH255" s="235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6"/>
      <c r="IH255" s="236"/>
      <c r="II255" s="236"/>
      <c r="IJ255" s="236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5"/>
      <c r="CB256" s="235"/>
      <c r="CC256" s="235"/>
      <c r="CD256" s="235"/>
      <c r="CE256" s="235"/>
      <c r="CF256" s="235"/>
      <c r="CG256" s="235"/>
      <c r="CH256" s="235"/>
      <c r="CI256" s="235"/>
      <c r="CJ256" s="235"/>
      <c r="CK256" s="235"/>
      <c r="CL256" s="235"/>
      <c r="CM256" s="235"/>
      <c r="CN256" s="235"/>
      <c r="CO256" s="235"/>
      <c r="CP256" s="235"/>
      <c r="CQ256" s="235"/>
      <c r="CR256" s="235"/>
      <c r="CS256" s="235"/>
      <c r="CT256" s="235"/>
      <c r="CU256" s="235"/>
      <c r="CV256" s="235"/>
      <c r="CW256" s="235"/>
      <c r="CX256" s="235"/>
      <c r="CY256" s="235"/>
      <c r="CZ256" s="235"/>
      <c r="DA256" s="235"/>
      <c r="DB256" s="235"/>
      <c r="DC256" s="235"/>
      <c r="DD256" s="235"/>
      <c r="DE256" s="235"/>
      <c r="DF256" s="235"/>
      <c r="DG256" s="235"/>
      <c r="DH256" s="235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6"/>
      <c r="IH256" s="236"/>
      <c r="II256" s="236"/>
      <c r="IJ256" s="236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5"/>
      <c r="CB257" s="235"/>
      <c r="CC257" s="235"/>
      <c r="CD257" s="235"/>
      <c r="CE257" s="235"/>
      <c r="CF257" s="235"/>
      <c r="CG257" s="235"/>
      <c r="CH257" s="235"/>
      <c r="CI257" s="235"/>
      <c r="CJ257" s="235"/>
      <c r="CK257" s="235"/>
      <c r="CL257" s="235"/>
      <c r="CM257" s="235"/>
      <c r="CN257" s="235"/>
      <c r="CO257" s="235"/>
      <c r="CP257" s="235"/>
      <c r="CQ257" s="235"/>
      <c r="CR257" s="235"/>
      <c r="CS257" s="235"/>
      <c r="CT257" s="235"/>
      <c r="CU257" s="235"/>
      <c r="CV257" s="235"/>
      <c r="CW257" s="235"/>
      <c r="CX257" s="235"/>
      <c r="CY257" s="235"/>
      <c r="CZ257" s="235"/>
      <c r="DA257" s="235"/>
      <c r="DB257" s="235"/>
      <c r="DC257" s="235"/>
      <c r="DD257" s="235"/>
      <c r="DE257" s="235"/>
      <c r="DF257" s="235"/>
      <c r="DG257" s="235"/>
      <c r="DH257" s="235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6"/>
      <c r="IH257" s="236"/>
      <c r="II257" s="236"/>
      <c r="IJ257" s="236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5"/>
      <c r="CB258" s="235"/>
      <c r="CC258" s="235"/>
      <c r="CD258" s="235"/>
      <c r="CE258" s="235"/>
      <c r="CF258" s="235"/>
      <c r="CG258" s="235"/>
      <c r="CH258" s="235"/>
      <c r="CI258" s="235"/>
      <c r="CJ258" s="235"/>
      <c r="CK258" s="235"/>
      <c r="CL258" s="235"/>
      <c r="CM258" s="235"/>
      <c r="CN258" s="235"/>
      <c r="CO258" s="235"/>
      <c r="CP258" s="235"/>
      <c r="CQ258" s="235"/>
      <c r="CR258" s="235"/>
      <c r="CS258" s="235"/>
      <c r="CT258" s="235"/>
      <c r="CU258" s="235"/>
      <c r="CV258" s="235"/>
      <c r="CW258" s="235"/>
      <c r="CX258" s="235"/>
      <c r="CY258" s="235"/>
      <c r="CZ258" s="235"/>
      <c r="DA258" s="235"/>
      <c r="DB258" s="235"/>
      <c r="DC258" s="235"/>
      <c r="DD258" s="235"/>
      <c r="DE258" s="235"/>
      <c r="DF258" s="235"/>
      <c r="DG258" s="235"/>
      <c r="DH258" s="235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6"/>
      <c r="IH258" s="236"/>
      <c r="II258" s="236"/>
      <c r="IJ258" s="236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5"/>
      <c r="CB259" s="235"/>
      <c r="CC259" s="235"/>
      <c r="CD259" s="235"/>
      <c r="CE259" s="235"/>
      <c r="CF259" s="235"/>
      <c r="CG259" s="235"/>
      <c r="CH259" s="235"/>
      <c r="CI259" s="235"/>
      <c r="CJ259" s="235"/>
      <c r="CK259" s="235"/>
      <c r="CL259" s="235"/>
      <c r="CM259" s="235"/>
      <c r="CN259" s="235"/>
      <c r="CO259" s="235"/>
      <c r="CP259" s="235"/>
      <c r="CQ259" s="235"/>
      <c r="CR259" s="235"/>
      <c r="CS259" s="235"/>
      <c r="CT259" s="235"/>
      <c r="CU259" s="235"/>
      <c r="CV259" s="235"/>
      <c r="CW259" s="235"/>
      <c r="CX259" s="235"/>
      <c r="CY259" s="235"/>
      <c r="CZ259" s="235"/>
      <c r="DA259" s="235"/>
      <c r="DB259" s="235"/>
      <c r="DC259" s="235"/>
      <c r="DD259" s="235"/>
      <c r="DE259" s="235"/>
      <c r="DF259" s="235"/>
      <c r="DG259" s="235"/>
      <c r="DH259" s="235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6"/>
      <c r="IH259" s="236"/>
      <c r="II259" s="236"/>
      <c r="IJ259" s="236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5"/>
      <c r="CB260" s="235"/>
      <c r="CC260" s="235"/>
      <c r="CD260" s="235"/>
      <c r="CE260" s="235"/>
      <c r="CF260" s="235"/>
      <c r="CG260" s="235"/>
      <c r="CH260" s="235"/>
      <c r="CI260" s="235"/>
      <c r="CJ260" s="235"/>
      <c r="CK260" s="235"/>
      <c r="CL260" s="235"/>
      <c r="CM260" s="235"/>
      <c r="CN260" s="235"/>
      <c r="CO260" s="235"/>
      <c r="CP260" s="235"/>
      <c r="CQ260" s="235"/>
      <c r="CR260" s="235"/>
      <c r="CS260" s="235"/>
      <c r="CT260" s="235"/>
      <c r="CU260" s="235"/>
      <c r="CV260" s="235"/>
      <c r="CW260" s="235"/>
      <c r="CX260" s="235"/>
      <c r="CY260" s="235"/>
      <c r="CZ260" s="235"/>
      <c r="DA260" s="235"/>
      <c r="DB260" s="235"/>
      <c r="DC260" s="235"/>
      <c r="DD260" s="235"/>
      <c r="DE260" s="235"/>
      <c r="DF260" s="235"/>
      <c r="DG260" s="235"/>
      <c r="DH260" s="235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6"/>
      <c r="IH260" s="236"/>
      <c r="II260" s="236"/>
      <c r="IJ260" s="236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5"/>
      <c r="CB261" s="235"/>
      <c r="CC261" s="235"/>
      <c r="CD261" s="235"/>
      <c r="CE261" s="235"/>
      <c r="CF261" s="235"/>
      <c r="CG261" s="235"/>
      <c r="CH261" s="235"/>
      <c r="CI261" s="235"/>
      <c r="CJ261" s="235"/>
      <c r="CK261" s="235"/>
      <c r="CL261" s="235"/>
      <c r="CM261" s="235"/>
      <c r="CN261" s="235"/>
      <c r="CO261" s="235"/>
      <c r="CP261" s="235"/>
      <c r="CQ261" s="235"/>
      <c r="CR261" s="235"/>
      <c r="CS261" s="235"/>
      <c r="CT261" s="235"/>
      <c r="CU261" s="235"/>
      <c r="CV261" s="235"/>
      <c r="CW261" s="235"/>
      <c r="CX261" s="235"/>
      <c r="CY261" s="235"/>
      <c r="CZ261" s="235"/>
      <c r="DA261" s="235"/>
      <c r="DB261" s="235"/>
      <c r="DC261" s="235"/>
      <c r="DD261" s="235"/>
      <c r="DE261" s="235"/>
      <c r="DF261" s="235"/>
      <c r="DG261" s="235"/>
      <c r="DH261" s="235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6"/>
      <c r="IH261" s="236"/>
      <c r="II261" s="236"/>
      <c r="IJ261" s="236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5"/>
      <c r="CB262" s="235"/>
      <c r="CC262" s="235"/>
      <c r="CD262" s="235"/>
      <c r="CE262" s="235"/>
      <c r="CF262" s="235"/>
      <c r="CG262" s="235"/>
      <c r="CH262" s="235"/>
      <c r="CI262" s="235"/>
      <c r="CJ262" s="235"/>
      <c r="CK262" s="235"/>
      <c r="CL262" s="235"/>
      <c r="CM262" s="235"/>
      <c r="CN262" s="235"/>
      <c r="CO262" s="235"/>
      <c r="CP262" s="235"/>
      <c r="CQ262" s="235"/>
      <c r="CR262" s="235"/>
      <c r="CS262" s="235"/>
      <c r="CT262" s="235"/>
      <c r="CU262" s="235"/>
      <c r="CV262" s="235"/>
      <c r="CW262" s="235"/>
      <c r="CX262" s="235"/>
      <c r="CY262" s="235"/>
      <c r="CZ262" s="235"/>
      <c r="DA262" s="235"/>
      <c r="DB262" s="235"/>
      <c r="DC262" s="235"/>
      <c r="DD262" s="235"/>
      <c r="DE262" s="235"/>
      <c r="DF262" s="235"/>
      <c r="DG262" s="235"/>
      <c r="DH262" s="235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6"/>
      <c r="IH262" s="236"/>
      <c r="II262" s="236"/>
      <c r="IJ262" s="236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5"/>
      <c r="CB263" s="235"/>
      <c r="CC263" s="235"/>
      <c r="CD263" s="235"/>
      <c r="CE263" s="235"/>
      <c r="CF263" s="235"/>
      <c r="CG263" s="235"/>
      <c r="CH263" s="235"/>
      <c r="CI263" s="235"/>
      <c r="CJ263" s="235"/>
      <c r="CK263" s="235"/>
      <c r="CL263" s="235"/>
      <c r="CM263" s="235"/>
      <c r="CN263" s="235"/>
      <c r="CO263" s="235"/>
      <c r="CP263" s="235"/>
      <c r="CQ263" s="235"/>
      <c r="CR263" s="235"/>
      <c r="CS263" s="235"/>
      <c r="CT263" s="235"/>
      <c r="CU263" s="235"/>
      <c r="CV263" s="235"/>
      <c r="CW263" s="235"/>
      <c r="CX263" s="235"/>
      <c r="CY263" s="235"/>
      <c r="CZ263" s="235"/>
      <c r="DA263" s="235"/>
      <c r="DB263" s="235"/>
      <c r="DC263" s="235"/>
      <c r="DD263" s="235"/>
      <c r="DE263" s="235"/>
      <c r="DF263" s="235"/>
      <c r="DG263" s="235"/>
      <c r="DH263" s="235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6"/>
      <c r="IH263" s="236"/>
      <c r="II263" s="236"/>
      <c r="IJ263" s="236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5"/>
      <c r="CB264" s="235"/>
      <c r="CC264" s="235"/>
      <c r="CD264" s="235"/>
      <c r="CE264" s="235"/>
      <c r="CF264" s="235"/>
      <c r="CG264" s="235"/>
      <c r="CH264" s="235"/>
      <c r="CI264" s="235"/>
      <c r="CJ264" s="235"/>
      <c r="CK264" s="235"/>
      <c r="CL264" s="235"/>
      <c r="CM264" s="235"/>
      <c r="CN264" s="235"/>
      <c r="CO264" s="235"/>
      <c r="CP264" s="235"/>
      <c r="CQ264" s="235"/>
      <c r="CR264" s="235"/>
      <c r="CS264" s="235"/>
      <c r="CT264" s="235"/>
      <c r="CU264" s="235"/>
      <c r="CV264" s="235"/>
      <c r="CW264" s="235"/>
      <c r="CX264" s="235"/>
      <c r="CY264" s="235"/>
      <c r="CZ264" s="235"/>
      <c r="DA264" s="235"/>
      <c r="DB264" s="235"/>
      <c r="DC264" s="235"/>
      <c r="DD264" s="235"/>
      <c r="DE264" s="235"/>
      <c r="DF264" s="235"/>
      <c r="DG264" s="235"/>
      <c r="DH264" s="235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6"/>
      <c r="IH264" s="236"/>
      <c r="II264" s="236"/>
      <c r="IJ264" s="236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5"/>
      <c r="CB265" s="235"/>
      <c r="CC265" s="235"/>
      <c r="CD265" s="235"/>
      <c r="CE265" s="235"/>
      <c r="CF265" s="235"/>
      <c r="CG265" s="235"/>
      <c r="CH265" s="235"/>
      <c r="CI265" s="235"/>
      <c r="CJ265" s="235"/>
      <c r="CK265" s="235"/>
      <c r="CL265" s="235"/>
      <c r="CM265" s="235"/>
      <c r="CN265" s="235"/>
      <c r="CO265" s="235"/>
      <c r="CP265" s="235"/>
      <c r="CQ265" s="235"/>
      <c r="CR265" s="235"/>
      <c r="CS265" s="235"/>
      <c r="CT265" s="235"/>
      <c r="CU265" s="235"/>
      <c r="CV265" s="235"/>
      <c r="CW265" s="235"/>
      <c r="CX265" s="235"/>
      <c r="CY265" s="235"/>
      <c r="CZ265" s="235"/>
      <c r="DA265" s="235"/>
      <c r="DB265" s="235"/>
      <c r="DC265" s="235"/>
      <c r="DD265" s="235"/>
      <c r="DE265" s="235"/>
      <c r="DF265" s="235"/>
      <c r="DG265" s="235"/>
      <c r="DH265" s="235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6"/>
      <c r="IH265" s="236"/>
      <c r="II265" s="236"/>
      <c r="IJ265" s="236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5"/>
      <c r="CB266" s="235"/>
      <c r="CC266" s="235"/>
      <c r="CD266" s="235"/>
      <c r="CE266" s="235"/>
      <c r="CF266" s="235"/>
      <c r="CG266" s="235"/>
      <c r="CH266" s="235"/>
      <c r="CI266" s="235"/>
      <c r="CJ266" s="235"/>
      <c r="CK266" s="235"/>
      <c r="CL266" s="235"/>
      <c r="CM266" s="235"/>
      <c r="CN266" s="235"/>
      <c r="CO266" s="235"/>
      <c r="CP266" s="235"/>
      <c r="CQ266" s="235"/>
      <c r="CR266" s="235"/>
      <c r="CS266" s="235"/>
      <c r="CT266" s="235"/>
      <c r="CU266" s="235"/>
      <c r="CV266" s="235"/>
      <c r="CW266" s="235"/>
      <c r="CX266" s="235"/>
      <c r="CY266" s="235"/>
      <c r="CZ266" s="235"/>
      <c r="DA266" s="235"/>
      <c r="DB266" s="235"/>
      <c r="DC266" s="235"/>
      <c r="DD266" s="235"/>
      <c r="DE266" s="235"/>
      <c r="DF266" s="235"/>
      <c r="DG266" s="235"/>
      <c r="DH266" s="235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6"/>
      <c r="IH266" s="236"/>
      <c r="II266" s="236"/>
      <c r="IJ266" s="236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5"/>
      <c r="CB267" s="235"/>
      <c r="CC267" s="235"/>
      <c r="CD267" s="235"/>
      <c r="CE267" s="235"/>
      <c r="CF267" s="235"/>
      <c r="CG267" s="235"/>
      <c r="CH267" s="235"/>
      <c r="CI267" s="235"/>
      <c r="CJ267" s="235"/>
      <c r="CK267" s="235"/>
      <c r="CL267" s="235"/>
      <c r="CM267" s="235"/>
      <c r="CN267" s="235"/>
      <c r="CO267" s="235"/>
      <c r="CP267" s="235"/>
      <c r="CQ267" s="235"/>
      <c r="CR267" s="235"/>
      <c r="CS267" s="235"/>
      <c r="CT267" s="235"/>
      <c r="CU267" s="235"/>
      <c r="CV267" s="235"/>
      <c r="CW267" s="235"/>
      <c r="CX267" s="235"/>
      <c r="CY267" s="235"/>
      <c r="CZ267" s="235"/>
      <c r="DA267" s="235"/>
      <c r="DB267" s="235"/>
      <c r="DC267" s="235"/>
      <c r="DD267" s="235"/>
      <c r="DE267" s="235"/>
      <c r="DF267" s="235"/>
      <c r="DG267" s="235"/>
      <c r="DH267" s="235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6"/>
      <c r="IH267" s="236"/>
      <c r="II267" s="236"/>
      <c r="IJ267" s="236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5"/>
      <c r="CB268" s="235"/>
      <c r="CC268" s="235"/>
      <c r="CD268" s="235"/>
      <c r="CE268" s="235"/>
      <c r="CF268" s="235"/>
      <c r="CG268" s="235"/>
      <c r="CH268" s="235"/>
      <c r="CI268" s="235"/>
      <c r="CJ268" s="235"/>
      <c r="CK268" s="235"/>
      <c r="CL268" s="235"/>
      <c r="CM268" s="235"/>
      <c r="CN268" s="235"/>
      <c r="CO268" s="235"/>
      <c r="CP268" s="235"/>
      <c r="CQ268" s="235"/>
      <c r="CR268" s="235"/>
      <c r="CS268" s="235"/>
      <c r="CT268" s="235"/>
      <c r="CU268" s="235"/>
      <c r="CV268" s="235"/>
      <c r="CW268" s="235"/>
      <c r="CX268" s="235"/>
      <c r="CY268" s="235"/>
      <c r="CZ268" s="235"/>
      <c r="DA268" s="235"/>
      <c r="DB268" s="235"/>
      <c r="DC268" s="235"/>
      <c r="DD268" s="235"/>
      <c r="DE268" s="235"/>
      <c r="DF268" s="235"/>
      <c r="DG268" s="235"/>
      <c r="DH268" s="235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6"/>
      <c r="IH268" s="236"/>
      <c r="II268" s="236"/>
      <c r="IJ268" s="236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5"/>
      <c r="CB269" s="235"/>
      <c r="CC269" s="235"/>
      <c r="CD269" s="235"/>
      <c r="CE269" s="235"/>
      <c r="CF269" s="235"/>
      <c r="CG269" s="235"/>
      <c r="CH269" s="235"/>
      <c r="CI269" s="235"/>
      <c r="CJ269" s="235"/>
      <c r="CK269" s="235"/>
      <c r="CL269" s="235"/>
      <c r="CM269" s="235"/>
      <c r="CN269" s="235"/>
      <c r="CO269" s="235"/>
      <c r="CP269" s="235"/>
      <c r="CQ269" s="235"/>
      <c r="CR269" s="235"/>
      <c r="CS269" s="235"/>
      <c r="CT269" s="235"/>
      <c r="CU269" s="235"/>
      <c r="CV269" s="235"/>
      <c r="CW269" s="235"/>
      <c r="CX269" s="235"/>
      <c r="CY269" s="235"/>
      <c r="CZ269" s="235"/>
      <c r="DA269" s="235"/>
      <c r="DB269" s="235"/>
      <c r="DC269" s="235"/>
      <c r="DD269" s="235"/>
      <c r="DE269" s="235"/>
      <c r="DF269" s="235"/>
      <c r="DG269" s="235"/>
      <c r="DH269" s="235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6"/>
      <c r="IH269" s="236"/>
      <c r="II269" s="236"/>
      <c r="IJ269" s="236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5"/>
      <c r="CB270" s="235"/>
      <c r="CC270" s="235"/>
      <c r="CD270" s="235"/>
      <c r="CE270" s="235"/>
      <c r="CF270" s="235"/>
      <c r="CG270" s="235"/>
      <c r="CH270" s="235"/>
      <c r="CI270" s="235"/>
      <c r="CJ270" s="235"/>
      <c r="CK270" s="235"/>
      <c r="CL270" s="235"/>
      <c r="CM270" s="235"/>
      <c r="CN270" s="235"/>
      <c r="CO270" s="235"/>
      <c r="CP270" s="235"/>
      <c r="CQ270" s="235"/>
      <c r="CR270" s="235"/>
      <c r="CS270" s="235"/>
      <c r="CT270" s="235"/>
      <c r="CU270" s="235"/>
      <c r="CV270" s="235"/>
      <c r="CW270" s="235"/>
      <c r="CX270" s="235"/>
      <c r="CY270" s="235"/>
      <c r="CZ270" s="235"/>
      <c r="DA270" s="235"/>
      <c r="DB270" s="235"/>
      <c r="DC270" s="235"/>
      <c r="DD270" s="235"/>
      <c r="DE270" s="235"/>
      <c r="DF270" s="235"/>
      <c r="DG270" s="235"/>
      <c r="DH270" s="235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6"/>
      <c r="IH270" s="236"/>
      <c r="II270" s="236"/>
      <c r="IJ270" s="236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5"/>
      <c r="CB271" s="235"/>
      <c r="CC271" s="235"/>
      <c r="CD271" s="235"/>
      <c r="CE271" s="235"/>
      <c r="CF271" s="235"/>
      <c r="CG271" s="235"/>
      <c r="CH271" s="235"/>
      <c r="CI271" s="235"/>
      <c r="CJ271" s="235"/>
      <c r="CK271" s="235"/>
      <c r="CL271" s="235"/>
      <c r="CM271" s="235"/>
      <c r="CN271" s="235"/>
      <c r="CO271" s="235"/>
      <c r="CP271" s="235"/>
      <c r="CQ271" s="235"/>
      <c r="CR271" s="235"/>
      <c r="CS271" s="235"/>
      <c r="CT271" s="235"/>
      <c r="CU271" s="235"/>
      <c r="CV271" s="235"/>
      <c r="CW271" s="235"/>
      <c r="CX271" s="235"/>
      <c r="CY271" s="235"/>
      <c r="CZ271" s="235"/>
      <c r="DA271" s="235"/>
      <c r="DB271" s="235"/>
      <c r="DC271" s="235"/>
      <c r="DD271" s="235"/>
      <c r="DE271" s="235"/>
      <c r="DF271" s="235"/>
      <c r="DG271" s="235"/>
      <c r="DH271" s="235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6"/>
      <c r="IH271" s="236"/>
      <c r="II271" s="236"/>
      <c r="IJ271" s="236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5"/>
      <c r="CB272" s="235"/>
      <c r="CC272" s="235"/>
      <c r="CD272" s="235"/>
      <c r="CE272" s="235"/>
      <c r="CF272" s="235"/>
      <c r="CG272" s="235"/>
      <c r="CH272" s="235"/>
      <c r="CI272" s="235"/>
      <c r="CJ272" s="235"/>
      <c r="CK272" s="235"/>
      <c r="CL272" s="235"/>
      <c r="CM272" s="235"/>
      <c r="CN272" s="235"/>
      <c r="CO272" s="235"/>
      <c r="CP272" s="235"/>
      <c r="CQ272" s="235"/>
      <c r="CR272" s="235"/>
      <c r="CS272" s="235"/>
      <c r="CT272" s="235"/>
      <c r="CU272" s="235"/>
      <c r="CV272" s="235"/>
      <c r="CW272" s="235"/>
      <c r="CX272" s="235"/>
      <c r="CY272" s="235"/>
      <c r="CZ272" s="235"/>
      <c r="DA272" s="235"/>
      <c r="DB272" s="235"/>
      <c r="DC272" s="235"/>
      <c r="DD272" s="235"/>
      <c r="DE272" s="235"/>
      <c r="DF272" s="235"/>
      <c r="DG272" s="235"/>
      <c r="DH272" s="235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6"/>
      <c r="IH272" s="236"/>
      <c r="II272" s="236"/>
      <c r="IJ272" s="236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5"/>
      <c r="CB273" s="235"/>
      <c r="CC273" s="235"/>
      <c r="CD273" s="235"/>
      <c r="CE273" s="235"/>
      <c r="CF273" s="235"/>
      <c r="CG273" s="235"/>
      <c r="CH273" s="235"/>
      <c r="CI273" s="235"/>
      <c r="CJ273" s="235"/>
      <c r="CK273" s="235"/>
      <c r="CL273" s="235"/>
      <c r="CM273" s="235"/>
      <c r="CN273" s="235"/>
      <c r="CO273" s="235"/>
      <c r="CP273" s="235"/>
      <c r="CQ273" s="235"/>
      <c r="CR273" s="235"/>
      <c r="CS273" s="235"/>
      <c r="CT273" s="235"/>
      <c r="CU273" s="235"/>
      <c r="CV273" s="235"/>
      <c r="CW273" s="235"/>
      <c r="CX273" s="235"/>
      <c r="CY273" s="235"/>
      <c r="CZ273" s="235"/>
      <c r="DA273" s="235"/>
      <c r="DB273" s="235"/>
      <c r="DC273" s="235"/>
      <c r="DD273" s="235"/>
      <c r="DE273" s="235"/>
      <c r="DF273" s="235"/>
      <c r="DG273" s="235"/>
      <c r="DH273" s="235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6"/>
      <c r="IH273" s="236"/>
      <c r="II273" s="236"/>
      <c r="IJ273" s="236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5"/>
      <c r="CB274" s="235"/>
      <c r="CC274" s="235"/>
      <c r="CD274" s="235"/>
      <c r="CE274" s="235"/>
      <c r="CF274" s="235"/>
      <c r="CG274" s="235"/>
      <c r="CH274" s="235"/>
      <c r="CI274" s="235"/>
      <c r="CJ274" s="235"/>
      <c r="CK274" s="235"/>
      <c r="CL274" s="235"/>
      <c r="CM274" s="235"/>
      <c r="CN274" s="235"/>
      <c r="CO274" s="235"/>
      <c r="CP274" s="235"/>
      <c r="CQ274" s="235"/>
      <c r="CR274" s="235"/>
      <c r="CS274" s="235"/>
      <c r="CT274" s="235"/>
      <c r="CU274" s="235"/>
      <c r="CV274" s="235"/>
      <c r="CW274" s="235"/>
      <c r="CX274" s="235"/>
      <c r="CY274" s="235"/>
      <c r="CZ274" s="235"/>
      <c r="DA274" s="235"/>
      <c r="DB274" s="235"/>
      <c r="DC274" s="235"/>
      <c r="DD274" s="235"/>
      <c r="DE274" s="235"/>
      <c r="DF274" s="235"/>
      <c r="DG274" s="235"/>
      <c r="DH274" s="235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6"/>
      <c r="IH274" s="236"/>
      <c r="II274" s="236"/>
      <c r="IJ274" s="236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5"/>
      <c r="CB275" s="235"/>
      <c r="CC275" s="235"/>
      <c r="CD275" s="235"/>
      <c r="CE275" s="235"/>
      <c r="CF275" s="235"/>
      <c r="CG275" s="235"/>
      <c r="CH275" s="235"/>
      <c r="CI275" s="235"/>
      <c r="CJ275" s="235"/>
      <c r="CK275" s="235"/>
      <c r="CL275" s="235"/>
      <c r="CM275" s="235"/>
      <c r="CN275" s="235"/>
      <c r="CO275" s="235"/>
      <c r="CP275" s="235"/>
      <c r="CQ275" s="235"/>
      <c r="CR275" s="235"/>
      <c r="CS275" s="235"/>
      <c r="CT275" s="235"/>
      <c r="CU275" s="235"/>
      <c r="CV275" s="235"/>
      <c r="CW275" s="235"/>
      <c r="CX275" s="235"/>
      <c r="CY275" s="235"/>
      <c r="CZ275" s="235"/>
      <c r="DA275" s="235"/>
      <c r="DB275" s="235"/>
      <c r="DC275" s="235"/>
      <c r="DD275" s="235"/>
      <c r="DE275" s="235"/>
      <c r="DF275" s="235"/>
      <c r="DG275" s="235"/>
      <c r="DH275" s="235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6"/>
      <c r="IH275" s="236"/>
      <c r="II275" s="236"/>
      <c r="IJ275" s="236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5"/>
      <c r="CB276" s="235"/>
      <c r="CC276" s="235"/>
      <c r="CD276" s="235"/>
      <c r="CE276" s="235"/>
      <c r="CF276" s="235"/>
      <c r="CG276" s="235"/>
      <c r="CH276" s="235"/>
      <c r="CI276" s="235"/>
      <c r="CJ276" s="235"/>
      <c r="CK276" s="235"/>
      <c r="CL276" s="235"/>
      <c r="CM276" s="235"/>
      <c r="CN276" s="235"/>
      <c r="CO276" s="235"/>
      <c r="CP276" s="235"/>
      <c r="CQ276" s="235"/>
      <c r="CR276" s="235"/>
      <c r="CS276" s="235"/>
      <c r="CT276" s="235"/>
      <c r="CU276" s="235"/>
      <c r="CV276" s="235"/>
      <c r="CW276" s="235"/>
      <c r="CX276" s="235"/>
      <c r="CY276" s="235"/>
      <c r="CZ276" s="235"/>
      <c r="DA276" s="235"/>
      <c r="DB276" s="235"/>
      <c r="DC276" s="235"/>
      <c r="DD276" s="235"/>
      <c r="DE276" s="235"/>
      <c r="DF276" s="235"/>
      <c r="DG276" s="235"/>
      <c r="DH276" s="235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6"/>
      <c r="IH276" s="236"/>
      <c r="II276" s="236"/>
      <c r="IJ276" s="236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5"/>
      <c r="CB277" s="235"/>
      <c r="CC277" s="235"/>
      <c r="CD277" s="235"/>
      <c r="CE277" s="235"/>
      <c r="CF277" s="235"/>
      <c r="CG277" s="235"/>
      <c r="CH277" s="235"/>
      <c r="CI277" s="235"/>
      <c r="CJ277" s="235"/>
      <c r="CK277" s="235"/>
      <c r="CL277" s="235"/>
      <c r="CM277" s="235"/>
      <c r="CN277" s="235"/>
      <c r="CO277" s="235"/>
      <c r="CP277" s="235"/>
      <c r="CQ277" s="235"/>
      <c r="CR277" s="235"/>
      <c r="CS277" s="235"/>
      <c r="CT277" s="235"/>
      <c r="CU277" s="235"/>
      <c r="CV277" s="235"/>
      <c r="CW277" s="235"/>
      <c r="CX277" s="235"/>
      <c r="CY277" s="235"/>
      <c r="CZ277" s="235"/>
      <c r="DA277" s="235"/>
      <c r="DB277" s="235"/>
      <c r="DC277" s="235"/>
      <c r="DD277" s="235"/>
      <c r="DE277" s="235"/>
      <c r="DF277" s="235"/>
      <c r="DG277" s="235"/>
      <c r="DH277" s="235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6"/>
      <c r="IH277" s="236"/>
      <c r="II277" s="236"/>
      <c r="IJ277" s="236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5"/>
      <c r="CB278" s="235"/>
      <c r="CC278" s="235"/>
      <c r="CD278" s="235"/>
      <c r="CE278" s="235"/>
      <c r="CF278" s="235"/>
      <c r="CG278" s="235"/>
      <c r="CH278" s="235"/>
      <c r="CI278" s="235"/>
      <c r="CJ278" s="235"/>
      <c r="CK278" s="235"/>
      <c r="CL278" s="235"/>
      <c r="CM278" s="235"/>
      <c r="CN278" s="235"/>
      <c r="CO278" s="235"/>
      <c r="CP278" s="235"/>
      <c r="CQ278" s="235"/>
      <c r="CR278" s="235"/>
      <c r="CS278" s="235"/>
      <c r="CT278" s="235"/>
      <c r="CU278" s="235"/>
      <c r="CV278" s="235"/>
      <c r="CW278" s="235"/>
      <c r="CX278" s="235"/>
      <c r="CY278" s="235"/>
      <c r="CZ278" s="235"/>
      <c r="DA278" s="235"/>
      <c r="DB278" s="235"/>
      <c r="DC278" s="235"/>
      <c r="DD278" s="235"/>
      <c r="DE278" s="235"/>
      <c r="DF278" s="235"/>
      <c r="DG278" s="235"/>
      <c r="DH278" s="235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6"/>
      <c r="IH278" s="236"/>
      <c r="II278" s="236"/>
      <c r="IJ278" s="236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5"/>
      <c r="CB279" s="235"/>
      <c r="CC279" s="235"/>
      <c r="CD279" s="235"/>
      <c r="CE279" s="235"/>
      <c r="CF279" s="235"/>
      <c r="CG279" s="235"/>
      <c r="CH279" s="235"/>
      <c r="CI279" s="235"/>
      <c r="CJ279" s="235"/>
      <c r="CK279" s="235"/>
      <c r="CL279" s="235"/>
      <c r="CM279" s="235"/>
      <c r="CN279" s="235"/>
      <c r="CO279" s="235"/>
      <c r="CP279" s="235"/>
      <c r="CQ279" s="235"/>
      <c r="CR279" s="235"/>
      <c r="CS279" s="235"/>
      <c r="CT279" s="235"/>
      <c r="CU279" s="235"/>
      <c r="CV279" s="235"/>
      <c r="CW279" s="235"/>
      <c r="CX279" s="235"/>
      <c r="CY279" s="235"/>
      <c r="CZ279" s="235"/>
      <c r="DA279" s="235"/>
      <c r="DB279" s="235"/>
      <c r="DC279" s="235"/>
      <c r="DD279" s="235"/>
      <c r="DE279" s="235"/>
      <c r="DF279" s="235"/>
      <c r="DG279" s="235"/>
      <c r="DH279" s="235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6"/>
      <c r="IH279" s="236"/>
      <c r="II279" s="236"/>
      <c r="IJ279" s="236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5"/>
      <c r="CB280" s="235"/>
      <c r="CC280" s="235"/>
      <c r="CD280" s="235"/>
      <c r="CE280" s="235"/>
      <c r="CF280" s="235"/>
      <c r="CG280" s="235"/>
      <c r="CH280" s="235"/>
      <c r="CI280" s="235"/>
      <c r="CJ280" s="235"/>
      <c r="CK280" s="235"/>
      <c r="CL280" s="235"/>
      <c r="CM280" s="235"/>
      <c r="CN280" s="235"/>
      <c r="CO280" s="235"/>
      <c r="CP280" s="235"/>
      <c r="CQ280" s="235"/>
      <c r="CR280" s="235"/>
      <c r="CS280" s="235"/>
      <c r="CT280" s="235"/>
      <c r="CU280" s="235"/>
      <c r="CV280" s="235"/>
      <c r="CW280" s="235"/>
      <c r="CX280" s="235"/>
      <c r="CY280" s="235"/>
      <c r="CZ280" s="235"/>
      <c r="DA280" s="235"/>
      <c r="DB280" s="235"/>
      <c r="DC280" s="235"/>
      <c r="DD280" s="235"/>
      <c r="DE280" s="235"/>
      <c r="DF280" s="235"/>
      <c r="DG280" s="235"/>
      <c r="DH280" s="235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6"/>
      <c r="IH280" s="236"/>
      <c r="II280" s="236"/>
      <c r="IJ280" s="236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5"/>
      <c r="CB281" s="235"/>
      <c r="CC281" s="235"/>
      <c r="CD281" s="235"/>
      <c r="CE281" s="235"/>
      <c r="CF281" s="235"/>
      <c r="CG281" s="235"/>
      <c r="CH281" s="235"/>
      <c r="CI281" s="235"/>
      <c r="CJ281" s="235"/>
      <c r="CK281" s="235"/>
      <c r="CL281" s="235"/>
      <c r="CM281" s="235"/>
      <c r="CN281" s="235"/>
      <c r="CO281" s="235"/>
      <c r="CP281" s="235"/>
      <c r="CQ281" s="235"/>
      <c r="CR281" s="235"/>
      <c r="CS281" s="235"/>
      <c r="CT281" s="235"/>
      <c r="CU281" s="235"/>
      <c r="CV281" s="235"/>
      <c r="CW281" s="235"/>
      <c r="CX281" s="235"/>
      <c r="CY281" s="235"/>
      <c r="CZ281" s="235"/>
      <c r="DA281" s="235"/>
      <c r="DB281" s="235"/>
      <c r="DC281" s="235"/>
      <c r="DD281" s="235"/>
      <c r="DE281" s="235"/>
      <c r="DF281" s="235"/>
      <c r="DG281" s="235"/>
      <c r="DH281" s="235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6"/>
      <c r="IH281" s="236"/>
      <c r="II281" s="236"/>
      <c r="IJ281" s="236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5"/>
      <c r="CB282" s="235"/>
      <c r="CC282" s="235"/>
      <c r="CD282" s="235"/>
      <c r="CE282" s="235"/>
      <c r="CF282" s="235"/>
      <c r="CG282" s="235"/>
      <c r="CH282" s="235"/>
      <c r="CI282" s="235"/>
      <c r="CJ282" s="235"/>
      <c r="CK282" s="235"/>
      <c r="CL282" s="235"/>
      <c r="CM282" s="235"/>
      <c r="CN282" s="235"/>
      <c r="CO282" s="235"/>
      <c r="CP282" s="235"/>
      <c r="CQ282" s="235"/>
      <c r="CR282" s="235"/>
      <c r="CS282" s="235"/>
      <c r="CT282" s="235"/>
      <c r="CU282" s="235"/>
      <c r="CV282" s="235"/>
      <c r="CW282" s="235"/>
      <c r="CX282" s="235"/>
      <c r="CY282" s="235"/>
      <c r="CZ282" s="235"/>
      <c r="DA282" s="235"/>
      <c r="DB282" s="235"/>
      <c r="DC282" s="235"/>
      <c r="DD282" s="235"/>
      <c r="DE282" s="235"/>
      <c r="DF282" s="235"/>
      <c r="DG282" s="235"/>
      <c r="DH282" s="235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6"/>
      <c r="IH282" s="236"/>
      <c r="II282" s="236"/>
      <c r="IJ282" s="236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5"/>
      <c r="CB283" s="235"/>
      <c r="CC283" s="235"/>
      <c r="CD283" s="235"/>
      <c r="CE283" s="235"/>
      <c r="CF283" s="235"/>
      <c r="CG283" s="235"/>
      <c r="CH283" s="235"/>
      <c r="CI283" s="235"/>
      <c r="CJ283" s="235"/>
      <c r="CK283" s="235"/>
      <c r="CL283" s="235"/>
      <c r="CM283" s="235"/>
      <c r="CN283" s="235"/>
      <c r="CO283" s="235"/>
      <c r="CP283" s="235"/>
      <c r="CQ283" s="235"/>
      <c r="CR283" s="235"/>
      <c r="CS283" s="235"/>
      <c r="CT283" s="235"/>
      <c r="CU283" s="235"/>
      <c r="CV283" s="235"/>
      <c r="CW283" s="235"/>
      <c r="CX283" s="235"/>
      <c r="CY283" s="235"/>
      <c r="CZ283" s="235"/>
      <c r="DA283" s="235"/>
      <c r="DB283" s="235"/>
      <c r="DC283" s="235"/>
      <c r="DD283" s="235"/>
      <c r="DE283" s="235"/>
      <c r="DF283" s="235"/>
      <c r="DG283" s="235"/>
      <c r="DH283" s="235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6"/>
      <c r="IH283" s="236"/>
      <c r="II283" s="236"/>
      <c r="IJ283" s="236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5"/>
      <c r="CB284" s="235"/>
      <c r="CC284" s="235"/>
      <c r="CD284" s="235"/>
      <c r="CE284" s="235"/>
      <c r="CF284" s="235"/>
      <c r="CG284" s="235"/>
      <c r="CH284" s="235"/>
      <c r="CI284" s="235"/>
      <c r="CJ284" s="235"/>
      <c r="CK284" s="235"/>
      <c r="CL284" s="235"/>
      <c r="CM284" s="235"/>
      <c r="CN284" s="235"/>
      <c r="CO284" s="235"/>
      <c r="CP284" s="235"/>
      <c r="CQ284" s="235"/>
      <c r="CR284" s="235"/>
      <c r="CS284" s="235"/>
      <c r="CT284" s="235"/>
      <c r="CU284" s="235"/>
      <c r="CV284" s="235"/>
      <c r="CW284" s="235"/>
      <c r="CX284" s="235"/>
      <c r="CY284" s="235"/>
      <c r="CZ284" s="235"/>
      <c r="DA284" s="235"/>
      <c r="DB284" s="235"/>
      <c r="DC284" s="235"/>
      <c r="DD284" s="235"/>
      <c r="DE284" s="235"/>
      <c r="DF284" s="235"/>
      <c r="DG284" s="235"/>
      <c r="DH284" s="235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6"/>
      <c r="IH284" s="236"/>
      <c r="II284" s="236"/>
      <c r="IJ284" s="236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5"/>
      <c r="CB285" s="235"/>
      <c r="CC285" s="235"/>
      <c r="CD285" s="235"/>
      <c r="CE285" s="235"/>
      <c r="CF285" s="235"/>
      <c r="CG285" s="235"/>
      <c r="CH285" s="235"/>
      <c r="CI285" s="235"/>
      <c r="CJ285" s="235"/>
      <c r="CK285" s="235"/>
      <c r="CL285" s="235"/>
      <c r="CM285" s="235"/>
      <c r="CN285" s="235"/>
      <c r="CO285" s="235"/>
      <c r="CP285" s="235"/>
      <c r="CQ285" s="235"/>
      <c r="CR285" s="235"/>
      <c r="CS285" s="235"/>
      <c r="CT285" s="235"/>
      <c r="CU285" s="235"/>
      <c r="CV285" s="235"/>
      <c r="CW285" s="235"/>
      <c r="CX285" s="235"/>
      <c r="CY285" s="235"/>
      <c r="CZ285" s="235"/>
      <c r="DA285" s="235"/>
      <c r="DB285" s="235"/>
      <c r="DC285" s="235"/>
      <c r="DD285" s="235"/>
      <c r="DE285" s="235"/>
      <c r="DF285" s="235"/>
      <c r="DG285" s="235"/>
      <c r="DH285" s="235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6"/>
      <c r="IH285" s="236"/>
      <c r="II285" s="236"/>
      <c r="IJ285" s="236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5"/>
      <c r="CB286" s="235"/>
      <c r="CC286" s="235"/>
      <c r="CD286" s="235"/>
      <c r="CE286" s="235"/>
      <c r="CF286" s="235"/>
      <c r="CG286" s="235"/>
      <c r="CH286" s="235"/>
      <c r="CI286" s="235"/>
      <c r="CJ286" s="235"/>
      <c r="CK286" s="235"/>
      <c r="CL286" s="235"/>
      <c r="CM286" s="235"/>
      <c r="CN286" s="235"/>
      <c r="CO286" s="235"/>
      <c r="CP286" s="235"/>
      <c r="CQ286" s="235"/>
      <c r="CR286" s="235"/>
      <c r="CS286" s="235"/>
      <c r="CT286" s="235"/>
      <c r="CU286" s="235"/>
      <c r="CV286" s="235"/>
      <c r="CW286" s="235"/>
      <c r="CX286" s="235"/>
      <c r="CY286" s="235"/>
      <c r="CZ286" s="235"/>
      <c r="DA286" s="235"/>
      <c r="DB286" s="235"/>
      <c r="DC286" s="235"/>
      <c r="DD286" s="235"/>
      <c r="DE286" s="235"/>
      <c r="DF286" s="235"/>
      <c r="DG286" s="235"/>
      <c r="DH286" s="235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6"/>
      <c r="IH286" s="236"/>
      <c r="II286" s="236"/>
      <c r="IJ286" s="236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UD ALZIRA
Temporada 1983-84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285" t="s">
        <v>65</v>
      </c>
      <c r="C1" s="285" t="s">
        <v>66</v>
      </c>
    </row>
    <row r="4" spans="2:3" ht="12.75">
      <c r="B4" s="284" t="s">
        <v>63</v>
      </c>
      <c r="C4" s="284" t="s">
        <v>64</v>
      </c>
    </row>
    <row r="5" spans="1:2" ht="12.75">
      <c r="A5" s="286" t="s">
        <v>138</v>
      </c>
      <c r="B5" s="286" t="s">
        <v>139</v>
      </c>
    </row>
    <row r="6" spans="1:2" ht="12.75">
      <c r="A6" s="286" t="s">
        <v>140</v>
      </c>
      <c r="B6" s="286" t="s">
        <v>141</v>
      </c>
    </row>
    <row r="7" spans="1:2" ht="12.75">
      <c r="A7" s="286" t="s">
        <v>138</v>
      </c>
      <c r="B7" s="286" t="s">
        <v>142</v>
      </c>
    </row>
    <row r="8" spans="1:2" ht="12.75">
      <c r="A8" s="286"/>
      <c r="B8" s="286"/>
    </row>
    <row r="9" spans="1:2" ht="12.75">
      <c r="A9" s="286"/>
      <c r="B9" s="286"/>
    </row>
    <row r="10" spans="1:2" ht="12.75">
      <c r="A10" s="286"/>
      <c r="B10" s="286"/>
    </row>
    <row r="11" ht="12.75">
      <c r="B11" s="286"/>
    </row>
    <row r="12" ht="12.75">
      <c r="B12" s="286"/>
    </row>
    <row r="13" ht="12.75">
      <c r="B13" s="286"/>
    </row>
    <row r="14" ht="12.75">
      <c r="B14" s="28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C1" activePane="topRight" state="frozen"/>
      <selection pane="topLeft" activeCell="A8" sqref="A8"/>
      <selection pane="topRight" activeCell="H3" sqref="H3:H35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289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288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 t="str">
        <f>'U.E. ALZIRA'!X3</f>
        <v>Dénia</v>
      </c>
      <c r="B3" s="28"/>
      <c r="C3" s="13"/>
      <c r="D3" s="22"/>
      <c r="E3" s="19"/>
      <c r="F3" s="13"/>
      <c r="G3" s="14"/>
      <c r="H3" s="7">
        <f aca="true" t="shared" si="0" ref="H3:H50">SUM(B3:G3)</f>
        <v>0</v>
      </c>
      <c r="I3" s="7">
        <v>1</v>
      </c>
    </row>
    <row r="4" spans="1:10" s="7" customFormat="1" ht="12.75">
      <c r="A4" s="61" t="str">
        <f>'U.E. ALZIRA'!Y3</f>
        <v>Olímpic</v>
      </c>
      <c r="B4" s="29"/>
      <c r="C4" s="5"/>
      <c r="D4" s="4">
        <v>1</v>
      </c>
      <c r="E4" s="30">
        <v>1</v>
      </c>
      <c r="F4" s="5"/>
      <c r="G4" s="31"/>
      <c r="H4" s="327">
        <v>3</v>
      </c>
      <c r="I4" s="9">
        <v>2</v>
      </c>
      <c r="J4" s="328" t="s">
        <v>144</v>
      </c>
    </row>
    <row r="5" spans="1:9" s="9" customFormat="1" ht="12.75">
      <c r="A5" s="61" t="str">
        <f>'U.E. ALZIRA'!Z3</f>
        <v>Quart</v>
      </c>
      <c r="B5" s="29"/>
      <c r="C5" s="5"/>
      <c r="D5" s="4"/>
      <c r="E5" s="30"/>
      <c r="F5" s="5"/>
      <c r="G5" s="31"/>
      <c r="H5" s="7">
        <f t="shared" si="0"/>
        <v>0</v>
      </c>
      <c r="I5" s="7">
        <v>3</v>
      </c>
    </row>
    <row r="6" spans="1:9" s="8" customFormat="1" ht="12.75">
      <c r="A6" s="61" t="str">
        <f>'U.E. ALZIRA'!AA3</f>
        <v>Aspense</v>
      </c>
      <c r="B6" s="29"/>
      <c r="C6" s="5"/>
      <c r="D6" s="4"/>
      <c r="E6" s="30"/>
      <c r="F6" s="5"/>
      <c r="G6" s="31"/>
      <c r="H6" s="327">
        <v>1</v>
      </c>
      <c r="I6" s="9">
        <v>4</v>
      </c>
    </row>
    <row r="7" spans="1:9" s="9" customFormat="1" ht="12.75">
      <c r="A7" s="61" t="str">
        <f>'U.E. ALZIRA'!AB3</f>
        <v>Alcoià</v>
      </c>
      <c r="B7" s="29"/>
      <c r="C7" s="5"/>
      <c r="D7" s="4"/>
      <c r="E7" s="30"/>
      <c r="F7" s="5"/>
      <c r="G7" s="31"/>
      <c r="H7" s="327">
        <v>2</v>
      </c>
      <c r="I7" s="7">
        <v>5</v>
      </c>
    </row>
    <row r="8" spans="1:10" s="8" customFormat="1" ht="12.75">
      <c r="A8" s="61" t="str">
        <f>'U.E. ALZIRA'!AC3</f>
        <v>Vinaròs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  <c r="J8" s="9"/>
    </row>
    <row r="9" spans="1:9" s="9" customFormat="1" ht="12.75">
      <c r="A9" s="61" t="str">
        <f>'U.E. ALZIRA'!AD3</f>
        <v>Mestalla</v>
      </c>
      <c r="B9" s="29"/>
      <c r="C9" s="5"/>
      <c r="D9" s="4"/>
      <c r="E9" s="30"/>
      <c r="F9" s="5"/>
      <c r="G9" s="31"/>
      <c r="H9" s="7">
        <f t="shared" si="0"/>
        <v>0</v>
      </c>
      <c r="I9" s="7">
        <v>7</v>
      </c>
    </row>
    <row r="10" spans="1:10" ht="12.75">
      <c r="A10" s="61" t="str">
        <f>'U.E. ALZIRA'!AE3</f>
        <v>Ontinyent</v>
      </c>
      <c r="B10" s="29"/>
      <c r="C10" s="5"/>
      <c r="D10" s="4"/>
      <c r="E10" s="30"/>
      <c r="F10" s="5"/>
      <c r="G10" s="31">
        <v>1</v>
      </c>
      <c r="H10" s="7">
        <f t="shared" si="0"/>
        <v>1</v>
      </c>
      <c r="I10" s="9">
        <v>8</v>
      </c>
      <c r="J10" s="9"/>
    </row>
    <row r="11" spans="1:9" s="9" customFormat="1" ht="12.75">
      <c r="A11" s="61" t="str">
        <f>'U.E. ALZIRA'!AF3</f>
        <v>Vila-real</v>
      </c>
      <c r="B11" s="29"/>
      <c r="C11" s="5"/>
      <c r="D11" s="4"/>
      <c r="E11" s="30"/>
      <c r="F11" s="5"/>
      <c r="G11" s="31"/>
      <c r="H11" s="7">
        <f t="shared" si="0"/>
        <v>0</v>
      </c>
      <c r="I11" s="7">
        <v>9</v>
      </c>
    </row>
    <row r="12" spans="1:10" ht="12.75">
      <c r="A12" s="61" t="str">
        <f>'U.E. ALZIRA'!AG3</f>
        <v>Benicarló</v>
      </c>
      <c r="B12" s="29"/>
      <c r="C12" s="5"/>
      <c r="D12" s="4"/>
      <c r="E12" s="30">
        <v>1</v>
      </c>
      <c r="F12" s="5"/>
      <c r="G12" s="31"/>
      <c r="H12" s="7">
        <f t="shared" si="0"/>
        <v>1</v>
      </c>
      <c r="I12" s="9">
        <v>10</v>
      </c>
      <c r="J12" s="9"/>
    </row>
    <row r="13" spans="1:9" s="9" customFormat="1" ht="12.75">
      <c r="A13" s="61" t="str">
        <f>'U.E. ALZIRA'!AH3</f>
        <v>Alacant</v>
      </c>
      <c r="B13" s="29"/>
      <c r="C13" s="5"/>
      <c r="D13" s="4"/>
      <c r="E13" s="30"/>
      <c r="F13" s="5"/>
      <c r="G13" s="31"/>
      <c r="H13" s="7">
        <f t="shared" si="0"/>
        <v>0</v>
      </c>
      <c r="I13" s="7">
        <v>11</v>
      </c>
    </row>
    <row r="14" spans="1:10" ht="12.75">
      <c r="A14" s="61" t="str">
        <f>'U.E. ALZIRA'!AI3</f>
        <v>Gandia</v>
      </c>
      <c r="B14" s="29"/>
      <c r="C14" s="5"/>
      <c r="D14" s="4"/>
      <c r="E14" s="30"/>
      <c r="F14" s="5"/>
      <c r="G14" s="31"/>
      <c r="H14" s="7">
        <f t="shared" si="0"/>
        <v>0</v>
      </c>
      <c r="I14" s="9">
        <v>12</v>
      </c>
      <c r="J14" s="9"/>
    </row>
    <row r="15" spans="1:9" s="9" customFormat="1" ht="12.75">
      <c r="A15" s="61" t="str">
        <f>'U.E. ALZIRA'!AJ3</f>
        <v>Espanyol St. Vt.</v>
      </c>
      <c r="B15" s="29"/>
      <c r="C15" s="5"/>
      <c r="D15" s="4"/>
      <c r="E15" s="30"/>
      <c r="F15" s="5"/>
      <c r="G15" s="31"/>
      <c r="H15" s="7">
        <f t="shared" si="0"/>
        <v>0</v>
      </c>
      <c r="I15" s="7">
        <v>13</v>
      </c>
    </row>
    <row r="16" spans="1:10" ht="12.75" customHeight="1">
      <c r="A16" s="61" t="str">
        <f>'U.E. ALZIRA'!AK3</f>
        <v>Puçol</v>
      </c>
      <c r="B16" s="29"/>
      <c r="C16" s="5"/>
      <c r="D16" s="4"/>
      <c r="E16" s="30"/>
      <c r="F16" s="5"/>
      <c r="G16" s="31"/>
      <c r="H16" s="7">
        <f t="shared" si="0"/>
        <v>0</v>
      </c>
      <c r="I16" s="9">
        <v>14</v>
      </c>
      <c r="J16" s="9"/>
    </row>
    <row r="17" spans="1:9" s="9" customFormat="1" ht="12.75">
      <c r="A17" s="61" t="str">
        <f>'U.E. ALZIRA'!AL3</f>
        <v>Novelda</v>
      </c>
      <c r="B17" s="29"/>
      <c r="C17" s="5"/>
      <c r="D17" s="4"/>
      <c r="E17" s="30"/>
      <c r="F17" s="5"/>
      <c r="G17" s="31"/>
      <c r="H17" s="7">
        <f t="shared" si="0"/>
        <v>0</v>
      </c>
      <c r="I17" s="7">
        <v>15</v>
      </c>
    </row>
    <row r="18" spans="1:10" ht="12.75">
      <c r="A18" s="61" t="str">
        <f>'U.E. ALZIRA'!AM3</f>
        <v>Carcaixent</v>
      </c>
      <c r="B18" s="29"/>
      <c r="C18" s="5"/>
      <c r="D18" s="4"/>
      <c r="E18" s="30"/>
      <c r="F18" s="5">
        <v>1</v>
      </c>
      <c r="G18" s="31">
        <v>1</v>
      </c>
      <c r="H18" s="7">
        <f t="shared" si="0"/>
        <v>2</v>
      </c>
      <c r="I18" s="9">
        <v>16</v>
      </c>
      <c r="J18" s="6"/>
    </row>
    <row r="19" spans="1:9" s="9" customFormat="1" ht="12.75">
      <c r="A19" s="61" t="str">
        <f>'U.E. ALZIRA'!AN3</f>
        <v>Catarroja</v>
      </c>
      <c r="B19" s="29"/>
      <c r="C19" s="5"/>
      <c r="D19" s="4"/>
      <c r="E19" s="30">
        <v>1</v>
      </c>
      <c r="F19" s="5"/>
      <c r="G19" s="31"/>
      <c r="H19" s="7">
        <f t="shared" si="0"/>
        <v>1</v>
      </c>
      <c r="I19" s="7">
        <v>17</v>
      </c>
    </row>
    <row r="20" spans="1:10" ht="12.75">
      <c r="A20" s="61" t="str">
        <f>'U.E. ALZIRA'!AO3</f>
        <v>Alginet</v>
      </c>
      <c r="B20" s="29"/>
      <c r="C20" s="5"/>
      <c r="D20" s="4"/>
      <c r="E20" s="30"/>
      <c r="F20" s="5"/>
      <c r="G20" s="31"/>
      <c r="H20" s="7">
        <f t="shared" si="0"/>
        <v>0</v>
      </c>
      <c r="I20" s="9">
        <v>18</v>
      </c>
      <c r="J20" s="6"/>
    </row>
    <row r="21" spans="1:9" s="9" customFormat="1" ht="12.75">
      <c r="A21" s="61" t="str">
        <f>'U.E. ALZIRA'!AP3</f>
        <v>Paterna</v>
      </c>
      <c r="B21" s="29"/>
      <c r="C21" s="5">
        <v>1</v>
      </c>
      <c r="D21" s="4"/>
      <c r="E21" s="30">
        <v>1</v>
      </c>
      <c r="F21" s="5"/>
      <c r="G21" s="31"/>
      <c r="H21" s="327">
        <v>4</v>
      </c>
      <c r="I21" s="7">
        <v>19</v>
      </c>
    </row>
    <row r="22" spans="1:10" ht="12.75">
      <c r="A22" s="61" t="str">
        <f>'U.E. ALZIRA'!AQ3</f>
        <v>Dénia</v>
      </c>
      <c r="B22" s="29"/>
      <c r="C22" s="5"/>
      <c r="D22" s="4">
        <v>2</v>
      </c>
      <c r="E22" s="30"/>
      <c r="F22" s="5"/>
      <c r="G22" s="31"/>
      <c r="H22" s="7">
        <f t="shared" si="0"/>
        <v>2</v>
      </c>
      <c r="I22" s="9">
        <v>20</v>
      </c>
      <c r="J22" s="6"/>
    </row>
    <row r="23" spans="1:9" s="9" customFormat="1" ht="12.75">
      <c r="A23" s="61" t="str">
        <f>'U.E. ALZIRA'!AR3</f>
        <v>Olímpic</v>
      </c>
      <c r="B23" s="29"/>
      <c r="C23" s="5"/>
      <c r="D23" s="4"/>
      <c r="E23" s="30"/>
      <c r="F23" s="5"/>
      <c r="G23" s="31"/>
      <c r="H23" s="7">
        <f t="shared" si="0"/>
        <v>0</v>
      </c>
      <c r="I23" s="7">
        <v>21</v>
      </c>
    </row>
    <row r="24" spans="1:10" ht="12.75">
      <c r="A24" s="61" t="str">
        <f>'U.E. ALZIRA'!AS3</f>
        <v>Quart</v>
      </c>
      <c r="B24" s="29"/>
      <c r="C24" s="5"/>
      <c r="D24" s="4"/>
      <c r="E24" s="30"/>
      <c r="F24" s="5"/>
      <c r="G24" s="31"/>
      <c r="H24" s="327">
        <v>2</v>
      </c>
      <c r="I24" s="9">
        <v>22</v>
      </c>
      <c r="J24" s="6"/>
    </row>
    <row r="25" spans="1:15" s="9" customFormat="1" ht="12.75">
      <c r="A25" s="61" t="str">
        <f>'U.E. ALZIRA'!AT3</f>
        <v>Aspense</v>
      </c>
      <c r="B25" s="29"/>
      <c r="C25" s="5"/>
      <c r="D25" s="4"/>
      <c r="E25" s="30"/>
      <c r="F25" s="5"/>
      <c r="G25" s="31"/>
      <c r="H25" s="7">
        <f t="shared" si="0"/>
        <v>0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 t="str">
        <f>'U.E. ALZIRA'!AU3</f>
        <v>Alcoià</v>
      </c>
      <c r="B26" s="29"/>
      <c r="C26" s="5"/>
      <c r="D26" s="4"/>
      <c r="E26" s="30">
        <v>1</v>
      </c>
      <c r="F26" s="5"/>
      <c r="G26" s="31"/>
      <c r="H26" s="7">
        <f t="shared" si="0"/>
        <v>1</v>
      </c>
      <c r="I26" s="9">
        <v>24</v>
      </c>
      <c r="J26" s="6"/>
    </row>
    <row r="27" spans="1:15" s="9" customFormat="1" ht="12.75">
      <c r="A27" s="61" t="str">
        <f>'U.E. ALZIRA'!AV3</f>
        <v>Vinaròs</v>
      </c>
      <c r="B27" s="29"/>
      <c r="C27" s="5"/>
      <c r="D27" s="4"/>
      <c r="E27" s="30"/>
      <c r="F27" s="5"/>
      <c r="G27" s="31"/>
      <c r="H27" s="7">
        <f t="shared" si="0"/>
        <v>0</v>
      </c>
      <c r="I27" s="7">
        <v>25</v>
      </c>
      <c r="J27" s="6"/>
      <c r="K27" s="6"/>
      <c r="L27" s="6"/>
      <c r="M27" s="6"/>
      <c r="N27" s="6"/>
      <c r="O27" s="6"/>
    </row>
    <row r="28" spans="1:10" ht="12.75">
      <c r="A28" s="61" t="str">
        <f>'U.E. ALZIRA'!AW3</f>
        <v>Mestalla</v>
      </c>
      <c r="B28" s="29"/>
      <c r="C28" s="5"/>
      <c r="D28" s="4"/>
      <c r="E28" s="30"/>
      <c r="F28" s="5"/>
      <c r="G28" s="31"/>
      <c r="H28" s="327">
        <v>1</v>
      </c>
      <c r="I28" s="9">
        <v>26</v>
      </c>
      <c r="J28" s="6"/>
    </row>
    <row r="29" spans="1:15" s="9" customFormat="1" ht="12.75">
      <c r="A29" s="61" t="str">
        <f>'U.E. ALZIRA'!AX3</f>
        <v>Ontinyent</v>
      </c>
      <c r="B29" s="29"/>
      <c r="C29" s="5"/>
      <c r="D29" s="4"/>
      <c r="E29" s="30"/>
      <c r="F29" s="5"/>
      <c r="G29" s="31"/>
      <c r="H29" s="327">
        <v>1</v>
      </c>
      <c r="I29" s="7">
        <v>27</v>
      </c>
      <c r="J29" s="6"/>
      <c r="K29" s="6"/>
      <c r="L29" s="6"/>
      <c r="M29" s="6"/>
      <c r="N29" s="6"/>
      <c r="O29" s="6"/>
    </row>
    <row r="30" spans="1:10" ht="12.75">
      <c r="A30" s="61" t="str">
        <f>'U.E. ALZIRA'!AY3</f>
        <v>Vila-real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  <c r="J30" s="6"/>
    </row>
    <row r="31" spans="1:15" s="9" customFormat="1" ht="12.75">
      <c r="A31" s="61" t="str">
        <f>'U.E. ALZIRA'!AZ3</f>
        <v>Benicarló</v>
      </c>
      <c r="B31" s="29"/>
      <c r="C31" s="5"/>
      <c r="D31" s="4"/>
      <c r="E31" s="30"/>
      <c r="F31" s="5"/>
      <c r="G31" s="31"/>
      <c r="H31" s="7">
        <f t="shared" si="0"/>
        <v>0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 t="str">
        <f>'U.E. ALZIRA'!BA3</f>
        <v>Alacant</v>
      </c>
      <c r="B32" s="29"/>
      <c r="C32" s="5">
        <v>1</v>
      </c>
      <c r="D32" s="4"/>
      <c r="E32" s="30">
        <v>1</v>
      </c>
      <c r="F32" s="5"/>
      <c r="G32" s="31"/>
      <c r="H32" s="7">
        <f t="shared" si="0"/>
        <v>2</v>
      </c>
      <c r="I32" s="9">
        <v>30</v>
      </c>
      <c r="J32" s="6"/>
    </row>
    <row r="33" spans="1:10" ht="12.75">
      <c r="A33" s="61" t="str">
        <f>'U.E. ALZIRA'!BB3</f>
        <v>Gandia</v>
      </c>
      <c r="B33" s="29"/>
      <c r="C33" s="5"/>
      <c r="D33" s="4"/>
      <c r="E33" s="30"/>
      <c r="F33" s="5"/>
      <c r="G33" s="31"/>
      <c r="H33" s="327">
        <v>1</v>
      </c>
      <c r="I33" s="7">
        <v>31</v>
      </c>
      <c r="J33" s="6"/>
    </row>
    <row r="34" spans="1:10" ht="12.75">
      <c r="A34" s="61" t="str">
        <f>'U.E. ALZIRA'!BC3</f>
        <v>Espanyol St. Vt.</v>
      </c>
      <c r="B34" s="29"/>
      <c r="C34" s="5"/>
      <c r="D34" s="4"/>
      <c r="E34" s="30"/>
      <c r="F34" s="5"/>
      <c r="G34" s="31"/>
      <c r="H34" s="7">
        <f t="shared" si="0"/>
        <v>0</v>
      </c>
      <c r="I34" s="9">
        <v>32</v>
      </c>
      <c r="J34" s="6"/>
    </row>
    <row r="35" spans="1:10" ht="12.75">
      <c r="A35" s="61" t="str">
        <f>'U.E. ALZIRA'!BD3</f>
        <v>Puçol</v>
      </c>
      <c r="B35" s="29"/>
      <c r="C35" s="5"/>
      <c r="D35" s="4"/>
      <c r="E35" s="30"/>
      <c r="F35" s="5"/>
      <c r="G35" s="31"/>
      <c r="H35" s="327">
        <v>1</v>
      </c>
      <c r="I35" s="7">
        <v>33</v>
      </c>
      <c r="J35" s="6"/>
    </row>
    <row r="36" spans="1:10" ht="12.75">
      <c r="A36" s="61" t="str">
        <f>'U.E. ALZIRA'!BE3</f>
        <v>Novelda</v>
      </c>
      <c r="B36" s="29"/>
      <c r="C36" s="5"/>
      <c r="D36" s="4"/>
      <c r="E36" s="30"/>
      <c r="F36" s="5"/>
      <c r="G36" s="31"/>
      <c r="H36" s="7">
        <f t="shared" si="0"/>
        <v>0</v>
      </c>
      <c r="I36" s="9">
        <v>34</v>
      </c>
      <c r="J36" s="6"/>
    </row>
    <row r="37" spans="1:10" ht="12.75">
      <c r="A37" s="61" t="str">
        <f>'U.E. ALZIRA'!BF3</f>
        <v>Carcaixent</v>
      </c>
      <c r="B37" s="29"/>
      <c r="C37" s="5"/>
      <c r="D37" s="4"/>
      <c r="E37" s="30"/>
      <c r="F37" s="5"/>
      <c r="G37" s="31">
        <v>1</v>
      </c>
      <c r="H37" s="7">
        <f t="shared" si="0"/>
        <v>1</v>
      </c>
      <c r="I37" s="7">
        <v>35</v>
      </c>
      <c r="J37" s="6"/>
    </row>
    <row r="38" spans="1:10" ht="12.75">
      <c r="A38" s="61" t="str">
        <f>'U.E. ALZIRA'!BG3</f>
        <v>Catarroja</v>
      </c>
      <c r="B38" s="29"/>
      <c r="C38" s="5"/>
      <c r="D38" s="4"/>
      <c r="E38" s="30"/>
      <c r="F38" s="5"/>
      <c r="G38" s="31"/>
      <c r="H38" s="7">
        <f t="shared" si="0"/>
        <v>0</v>
      </c>
      <c r="I38" s="9">
        <v>36</v>
      </c>
      <c r="J38" s="6"/>
    </row>
    <row r="39" spans="1:10" ht="12.75">
      <c r="A39" s="61" t="str">
        <f>'U.E. ALZIRA'!BH3</f>
        <v>Alginet</v>
      </c>
      <c r="B39" s="29"/>
      <c r="C39" s="5"/>
      <c r="D39" s="4"/>
      <c r="E39" s="30"/>
      <c r="F39" s="5"/>
      <c r="G39" s="31"/>
      <c r="H39" s="7">
        <f t="shared" si="0"/>
        <v>0</v>
      </c>
      <c r="I39" s="7">
        <v>37</v>
      </c>
      <c r="J39" s="6"/>
    </row>
    <row r="40" spans="1:10" ht="13.5" thickBot="1">
      <c r="A40" s="61" t="str">
        <f>'U.E. ALZIRA'!BI3</f>
        <v>Paterna</v>
      </c>
      <c r="B40" s="29"/>
      <c r="C40" s="5"/>
      <c r="D40" s="4"/>
      <c r="E40" s="30"/>
      <c r="F40" s="5"/>
      <c r="G40" s="31"/>
      <c r="H40" s="7">
        <f t="shared" si="0"/>
        <v>0</v>
      </c>
      <c r="I40" s="9">
        <v>38</v>
      </c>
      <c r="J40" s="308"/>
    </row>
    <row r="41" spans="1:10" ht="12.75" hidden="1">
      <c r="A41" s="61">
        <f>'U.E. ALZIRA'!BJ3</f>
        <v>0</v>
      </c>
      <c r="B41" s="71"/>
      <c r="C41" s="72"/>
      <c r="D41" s="73"/>
      <c r="E41" s="74"/>
      <c r="F41" s="72"/>
      <c r="G41" s="75"/>
      <c r="H41" s="7">
        <f t="shared" si="0"/>
        <v>0</v>
      </c>
      <c r="I41" s="7">
        <v>39</v>
      </c>
      <c r="J41" s="6"/>
    </row>
    <row r="42" spans="1:10" ht="13.5" hidden="1" thickBot="1">
      <c r="A42" s="61">
        <f>'U.E. ALZIRA'!BK3</f>
        <v>0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6"/>
    </row>
    <row r="43" spans="1:10" ht="12.75" hidden="1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 hidden="1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hidden="1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292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292"/>
    </row>
    <row r="48" spans="1:10" ht="12.75" hidden="1">
      <c r="A48" s="112" t="str">
        <f>'U.E. ALZIRA'!BQ3</f>
        <v>Dénia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292"/>
    </row>
    <row r="49" spans="1:10" ht="12.75" hidden="1">
      <c r="A49" s="112" t="str">
        <f>'U.E. ALZIRA'!BR3</f>
        <v>Olímpic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292"/>
    </row>
    <row r="50" spans="1:10" ht="13.5" hidden="1" thickBot="1">
      <c r="A50" s="112" t="str">
        <f>'U.E. ALZIRA'!BS3</f>
        <v>Quart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292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290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0</v>
      </c>
      <c r="C53" s="53">
        <f>(B53/N53)</f>
        <v>0</v>
      </c>
      <c r="D53" s="32">
        <f>SUM(C3:C40)</f>
        <v>2</v>
      </c>
      <c r="E53" s="53">
        <f>(D53/N53)</f>
        <v>0.07407407407407407</v>
      </c>
      <c r="F53" s="32">
        <f>SUM(D3:D40)</f>
        <v>3</v>
      </c>
      <c r="G53" s="54">
        <f>(F53/N53)</f>
        <v>0.1111111111111111</v>
      </c>
      <c r="H53" s="52">
        <f>SUM(E3:E40)</f>
        <v>6</v>
      </c>
      <c r="I53" s="53">
        <f>(H53/N53)</f>
        <v>0.2222222222222222</v>
      </c>
      <c r="J53" s="291">
        <f>SUM(F3:F40)</f>
        <v>1</v>
      </c>
      <c r="K53" s="53">
        <f>(J53/N53)</f>
        <v>0.037037037037037035</v>
      </c>
      <c r="L53" s="32">
        <f>SUM(G3:G40)</f>
        <v>3</v>
      </c>
      <c r="M53" s="54">
        <f>(L53/N53)</f>
        <v>0.1111111111111111</v>
      </c>
      <c r="N53" s="56">
        <f>SUM(H3:H49)</f>
        <v>27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5</v>
      </c>
      <c r="C56" s="9">
        <f>H53+J53+L53</f>
        <v>10</v>
      </c>
      <c r="E56" s="9">
        <f>B53+H53</f>
        <v>6</v>
      </c>
      <c r="F56" s="9">
        <f>D53+J53</f>
        <v>3</v>
      </c>
      <c r="G56" s="9">
        <f>F53+L53</f>
        <v>6</v>
      </c>
    </row>
    <row r="57" spans="1:15" s="9" customFormat="1" ht="12.75">
      <c r="A57" s="6"/>
      <c r="I57" s="6"/>
      <c r="J57" s="289"/>
      <c r="K57" s="6"/>
      <c r="L57" s="6"/>
      <c r="M57" s="6"/>
      <c r="N57" s="6"/>
      <c r="O57" s="6"/>
    </row>
    <row r="59" spans="1:15" s="9" customFormat="1" ht="12.75">
      <c r="A59" s="6"/>
      <c r="I59" s="6"/>
      <c r="J59" s="289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A41" sqref="A41:IV4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Dénia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 t="str">
        <f>'Gols marcats'!A4</f>
        <v>Olímpic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 t="str">
        <f>'Gols marcats'!A5</f>
        <v>Quart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 t="str">
        <f>'Gols marcats'!A6</f>
        <v>Aspense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 t="str">
        <f>'Gols marcats'!A7</f>
        <v>Alcoià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 t="str">
        <f>'Gols marcats'!A8</f>
        <v>Vinaròs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 t="str">
        <f>'Gols marcats'!A9</f>
        <v>Mestalla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 t="str">
        <f>'Gols marcats'!A10</f>
        <v>Ontinyent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 t="str">
        <f>'Gols marcats'!A11</f>
        <v>Vila-real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 t="str">
        <f>'Gols marcats'!A12</f>
        <v>Benicarló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 t="str">
        <f>'Gols marcats'!A13</f>
        <v>Alacant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 t="str">
        <f>'Gols marcats'!A14</f>
        <v>Gandia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 t="str">
        <f>'Gols marcats'!A15</f>
        <v>Espanyol St. Vt.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 t="str">
        <f>'Gols marcats'!A16</f>
        <v>Puçol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 t="str">
        <f>'Gols marcats'!A17</f>
        <v>Novelda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 t="str">
        <f>'Gols marcats'!A18</f>
        <v>Carcaixent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 t="str">
        <f>'Gols marcats'!A19</f>
        <v>Catarroja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 t="str">
        <f>'Gols marcats'!A20</f>
        <v>Alginet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 t="str">
        <f>'Gols marcats'!A21</f>
        <v>Paterna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 t="str">
        <f>'Gols marcats'!A22</f>
        <v>Dénia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 t="str">
        <f>'Gols marcats'!A23</f>
        <v>Olímpic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 t="str">
        <f>'Gols marcats'!A24</f>
        <v>Quart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 t="str">
        <f>'Gols marcats'!A25</f>
        <v>Aspense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 t="str">
        <f>'Gols marcats'!A26</f>
        <v>Alcoià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 t="str">
        <f>'Gols marcats'!A27</f>
        <v>Vinaròs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 t="str">
        <f>'Gols marcats'!A28</f>
        <v>Mestalla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 t="str">
        <f>'Gols marcats'!A29</f>
        <v>Ontinyent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 t="str">
        <f>'Gols marcats'!A30</f>
        <v>Vila-real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 t="str">
        <f>'Gols marcats'!A31</f>
        <v>Benicarló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 t="str">
        <f>'Gols marcats'!A32</f>
        <v>Alacant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 t="str">
        <f>'Gols marcats'!A33</f>
        <v>Gandia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 t="str">
        <f>'Gols marcats'!A34</f>
        <v>Espanyol St. Vt.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 t="str">
        <f>'Gols marcats'!A35</f>
        <v>Puçol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 t="str">
        <f>'Gols marcats'!A36</f>
        <v>Novelda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 t="str">
        <f>'Gols marcats'!A37</f>
        <v>Carcaixent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 t="str">
        <f>'Gols marcats'!A38</f>
        <v>Catarroja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 t="str">
        <f>'Gols marcats'!A39</f>
        <v>Alginet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3.5" thickBot="1">
      <c r="A40" s="61" t="str">
        <f>'Gols marcats'!A40</f>
        <v>Paterna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 hidden="1">
      <c r="A41" s="61">
        <f>'Gols marcats'!A41</f>
        <v>0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 hidden="1">
      <c r="A42" s="61">
        <f>'Gols marcats'!A42</f>
        <v>0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 hidden="1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 hidden="1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 hidden="1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hidden="1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Dénia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Olímpic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Quart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3" sqref="A3:A4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87"/>
      <c r="H3" s="7"/>
      <c r="I3" s="113"/>
    </row>
    <row r="4" spans="1:9" ht="12.75">
      <c r="A4" s="61" t="str">
        <f>'Gols marcats'!A4</f>
        <v>Olímpic</v>
      </c>
      <c r="B4" s="80">
        <f>'Gols marcats'!B4</f>
        <v>0</v>
      </c>
      <c r="C4" s="62">
        <f>'Gols marcats'!C4</f>
        <v>0</v>
      </c>
      <c r="D4" s="68">
        <f>'Gols marcats'!D4</f>
        <v>1</v>
      </c>
      <c r="E4" s="67">
        <f>'Gols marcats'!E4</f>
        <v>1</v>
      </c>
      <c r="F4" s="62">
        <f>'Gols marcats'!F4</f>
        <v>0</v>
      </c>
      <c r="G4" s="87">
        <f>'Gols marcats'!G4</f>
        <v>0</v>
      </c>
      <c r="H4" s="327">
        <v>3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87"/>
      <c r="H5" s="7"/>
      <c r="I5" s="113"/>
    </row>
    <row r="6" spans="1:9" ht="12.75">
      <c r="A6" s="61" t="str">
        <f>'Gols marcats'!A6</f>
        <v>Aspense</v>
      </c>
      <c r="B6" s="80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87">
        <f>'Gols marcats'!G6</f>
        <v>0</v>
      </c>
      <c r="H6" s="327">
        <v>1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87"/>
      <c r="H7" s="327"/>
      <c r="I7" s="113"/>
    </row>
    <row r="8" spans="1:9" ht="12.75">
      <c r="A8" s="61" t="str">
        <f>'Gols marcats'!A8</f>
        <v>Vinaròs</v>
      </c>
      <c r="B8" s="80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87">
        <f>'Gols marcats'!G8</f>
        <v>0</v>
      </c>
      <c r="H8" s="7">
        <f>SUM(B8:G8)</f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87"/>
      <c r="H9" s="7"/>
      <c r="I9" s="113"/>
    </row>
    <row r="10" spans="1:9" ht="12.75">
      <c r="A10" s="61" t="str">
        <f>'Gols marcats'!A10</f>
        <v>Ontinyent</v>
      </c>
      <c r="B10" s="80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87">
        <f>'Gols marcats'!G10</f>
        <v>1</v>
      </c>
      <c r="H10" s="7">
        <f>SUM(B10:G10)</f>
        <v>1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87"/>
      <c r="H11" s="7"/>
      <c r="I11" s="113"/>
    </row>
    <row r="12" spans="1:9" ht="12.75">
      <c r="A12" s="61" t="str">
        <f>'Gols marcats'!A12</f>
        <v>Benicarló</v>
      </c>
      <c r="B12" s="80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1</v>
      </c>
      <c r="F12" s="62">
        <f>'Gols marcats'!F12</f>
        <v>0</v>
      </c>
      <c r="G12" s="87">
        <f>'Gols marcats'!G12</f>
        <v>0</v>
      </c>
      <c r="H12" s="7">
        <f>SUM(B12:G12)</f>
        <v>1</v>
      </c>
      <c r="I12" s="113">
        <v>10</v>
      </c>
    </row>
    <row r="13" spans="1:9" ht="12.75">
      <c r="A13" s="61"/>
      <c r="B13" s="80"/>
      <c r="C13" s="62"/>
      <c r="D13" s="68"/>
      <c r="E13" s="67"/>
      <c r="F13" s="62"/>
      <c r="G13" s="87"/>
      <c r="H13" s="7"/>
      <c r="I13" s="113"/>
    </row>
    <row r="14" spans="1:9" ht="12.75">
      <c r="A14" s="61" t="str">
        <f>'Gols marcats'!A14</f>
        <v>Gandia</v>
      </c>
      <c r="B14" s="80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87">
        <f>'Gols marcats'!G14</f>
        <v>0</v>
      </c>
      <c r="H14" s="7">
        <f>SUM(B14:G14)</f>
        <v>0</v>
      </c>
      <c r="I14" s="113">
        <v>12</v>
      </c>
    </row>
    <row r="15" spans="1:9" ht="12.75">
      <c r="A15" s="61" t="str">
        <f>'Gols marcats'!A15</f>
        <v>Espanyol St. Vt.</v>
      </c>
      <c r="B15" s="80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87">
        <f>'Gols marcats'!G15</f>
        <v>0</v>
      </c>
      <c r="H15" s="7">
        <f>SUM(B15:G15)</f>
        <v>0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87"/>
      <c r="H16" s="7"/>
      <c r="I16" s="113"/>
    </row>
    <row r="17" spans="1:9" ht="12.75">
      <c r="A17" s="61" t="str">
        <f>'Gols marcats'!A17</f>
        <v>Novelda</v>
      </c>
      <c r="B17" s="80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87">
        <f>'Gols marcats'!G17</f>
        <v>0</v>
      </c>
      <c r="H17" s="7">
        <f>SUM(B17:G17)</f>
        <v>0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87"/>
      <c r="H18" s="7"/>
      <c r="I18" s="113"/>
    </row>
    <row r="19" spans="1:9" ht="12.75">
      <c r="A19" s="61" t="str">
        <f>'Gols marcats'!A19</f>
        <v>Catarroja</v>
      </c>
      <c r="B19" s="80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1</v>
      </c>
      <c r="F19" s="62">
        <f>'Gols marcats'!F19</f>
        <v>0</v>
      </c>
      <c r="G19" s="87">
        <f>'Gols marcats'!G19</f>
        <v>0</v>
      </c>
      <c r="H19" s="7">
        <f>SUM(B19:G19)</f>
        <v>1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87"/>
      <c r="H20" s="7"/>
      <c r="I20" s="113"/>
    </row>
    <row r="21" spans="1:9" ht="12.75">
      <c r="A21" s="61" t="str">
        <f>'Gols marcats'!A21</f>
        <v>Paterna</v>
      </c>
      <c r="B21" s="80">
        <f>'Gols marcats'!B21</f>
        <v>0</v>
      </c>
      <c r="C21" s="62">
        <f>'Gols marcats'!C21</f>
        <v>1</v>
      </c>
      <c r="D21" s="68">
        <f>'Gols marcats'!D21</f>
        <v>0</v>
      </c>
      <c r="E21" s="67">
        <f>'Gols marcats'!E21</f>
        <v>1</v>
      </c>
      <c r="F21" s="62">
        <f>'Gols marcats'!F21</f>
        <v>0</v>
      </c>
      <c r="G21" s="87">
        <f>'Gols marcats'!G21</f>
        <v>0</v>
      </c>
      <c r="H21" s="327">
        <v>4</v>
      </c>
      <c r="I21" s="113">
        <v>19</v>
      </c>
    </row>
    <row r="22" spans="1:9" ht="12.75">
      <c r="A22" s="61" t="str">
        <f>'Gols marcats'!A22</f>
        <v>Dénia</v>
      </c>
      <c r="B22" s="80">
        <f>'Gols marcats'!B22</f>
        <v>0</v>
      </c>
      <c r="C22" s="62">
        <f>'Gols marcats'!C22</f>
        <v>0</v>
      </c>
      <c r="D22" s="68">
        <f>'Gols marcats'!D22</f>
        <v>2</v>
      </c>
      <c r="E22" s="67">
        <f>'Gols marcats'!E22</f>
        <v>0</v>
      </c>
      <c r="F22" s="62">
        <f>'Gols marcats'!F22</f>
        <v>0</v>
      </c>
      <c r="G22" s="87">
        <f>'Gols marcats'!G22</f>
        <v>0</v>
      </c>
      <c r="H22" s="7">
        <f>SUM(B22:G22)</f>
        <v>2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87"/>
      <c r="H23" s="7"/>
      <c r="I23" s="113"/>
    </row>
    <row r="24" spans="1:9" ht="12.75">
      <c r="A24" s="61" t="str">
        <f>'Gols marcats'!A24</f>
        <v>Quart</v>
      </c>
      <c r="B24" s="80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0</v>
      </c>
      <c r="G24" s="87">
        <f>'Gols marcats'!G24</f>
        <v>0</v>
      </c>
      <c r="H24" s="327">
        <v>2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87"/>
      <c r="H25" s="7"/>
      <c r="I25" s="113"/>
    </row>
    <row r="26" spans="1:9" ht="12.75">
      <c r="A26" s="61" t="str">
        <f>'Gols marcats'!A26</f>
        <v>Alcoià</v>
      </c>
      <c r="B26" s="80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1</v>
      </c>
      <c r="F26" s="62">
        <f>'Gols marcats'!F26</f>
        <v>0</v>
      </c>
      <c r="G26" s="87">
        <f>'Gols marcats'!G26</f>
        <v>0</v>
      </c>
      <c r="H26" s="7">
        <f>SUM(B26:G26)</f>
        <v>1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87"/>
      <c r="H27" s="7"/>
      <c r="I27" s="113"/>
    </row>
    <row r="28" spans="1:9" ht="12.75">
      <c r="A28" s="61" t="str">
        <f>'Gols marcats'!A28</f>
        <v>Mestalla</v>
      </c>
      <c r="B28" s="80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87">
        <f>'Gols marcats'!G28</f>
        <v>0</v>
      </c>
      <c r="H28" s="327">
        <v>1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87"/>
      <c r="H29" s="327"/>
      <c r="I29" s="113"/>
    </row>
    <row r="30" spans="1:9" ht="12.75">
      <c r="A30" s="61" t="str">
        <f>'Gols marcats'!A30</f>
        <v>Vila-real</v>
      </c>
      <c r="B30" s="80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87">
        <f>'Gols marcats'!G30</f>
        <v>0</v>
      </c>
      <c r="H30" s="7">
        <f>SUM(B30:G30)</f>
        <v>0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87"/>
      <c r="H31" s="7"/>
      <c r="I31" s="113"/>
    </row>
    <row r="32" spans="1:9" ht="12.75">
      <c r="A32" s="61" t="str">
        <f>'Gols marcats'!A32</f>
        <v>Alacant</v>
      </c>
      <c r="B32" s="80">
        <f>'Gols marcats'!B32</f>
        <v>0</v>
      </c>
      <c r="C32" s="62">
        <f>'Gols marcats'!C32</f>
        <v>1</v>
      </c>
      <c r="D32" s="68">
        <f>'Gols marcats'!D32</f>
        <v>0</v>
      </c>
      <c r="E32" s="67">
        <f>'Gols marcats'!E32</f>
        <v>1</v>
      </c>
      <c r="F32" s="62">
        <f>'Gols marcats'!F32</f>
        <v>0</v>
      </c>
      <c r="G32" s="87">
        <f>'Gols marcats'!G32</f>
        <v>0</v>
      </c>
      <c r="H32" s="7">
        <f>SUM(B32:G32)</f>
        <v>2</v>
      </c>
      <c r="I32" s="113">
        <v>30</v>
      </c>
    </row>
    <row r="33" spans="1:9" ht="12.75">
      <c r="A33" s="61"/>
      <c r="B33" s="80"/>
      <c r="C33" s="62"/>
      <c r="D33" s="68"/>
      <c r="E33" s="67"/>
      <c r="F33" s="62"/>
      <c r="G33" s="87"/>
      <c r="H33" s="327"/>
      <c r="I33" s="113"/>
    </row>
    <row r="34" spans="1:9" ht="12.75">
      <c r="A34" s="61"/>
      <c r="B34" s="80"/>
      <c r="C34" s="62"/>
      <c r="D34" s="68"/>
      <c r="E34" s="67"/>
      <c r="F34" s="62"/>
      <c r="G34" s="87"/>
      <c r="H34" s="7"/>
      <c r="I34" s="113"/>
    </row>
    <row r="35" spans="1:9" ht="12.75">
      <c r="A35" s="61" t="str">
        <f>'Gols marcats'!A35</f>
        <v>Puçol</v>
      </c>
      <c r="B35" s="80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87">
        <f>'Gols marcats'!G35</f>
        <v>0</v>
      </c>
      <c r="H35" s="327">
        <v>1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87"/>
      <c r="H36" s="7"/>
      <c r="I36" s="113"/>
    </row>
    <row r="37" spans="1:9" ht="12.75">
      <c r="A37" s="61" t="str">
        <f>'Gols marcats'!A37</f>
        <v>Carcaixent</v>
      </c>
      <c r="B37" s="80">
        <f>'Gols marcats'!B37</f>
        <v>0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87">
        <f>'Gols marcats'!G37</f>
        <v>1</v>
      </c>
      <c r="H37" s="7">
        <f aca="true" t="shared" si="0" ref="H37:H42">SUM(B37:G37)</f>
        <v>1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87"/>
      <c r="H38" s="7"/>
      <c r="I38" s="113"/>
    </row>
    <row r="39" spans="1:9" ht="12.75">
      <c r="A39" s="61" t="str">
        <f>'Gols marcats'!A39</f>
        <v>Alginet</v>
      </c>
      <c r="B39" s="80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87">
        <f>'Gols marcats'!G39</f>
        <v>0</v>
      </c>
      <c r="H39" s="7">
        <f t="shared" si="0"/>
        <v>0</v>
      </c>
      <c r="I39" s="113">
        <v>37</v>
      </c>
    </row>
    <row r="40" spans="1:9" ht="13.5" thickBot="1">
      <c r="A40" s="61"/>
      <c r="B40" s="80"/>
      <c r="C40" s="62"/>
      <c r="D40" s="68"/>
      <c r="E40" s="67"/>
      <c r="F40" s="62"/>
      <c r="G40" s="87"/>
      <c r="H40" s="7"/>
      <c r="I40" s="113"/>
    </row>
    <row r="41" spans="1:9" ht="12.75" hidden="1">
      <c r="A41" s="61">
        <f>'Gols marcats'!A41</f>
        <v>0</v>
      </c>
      <c r="B41" s="80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 t="shared" si="0"/>
        <v>0</v>
      </c>
      <c r="I41" s="113">
        <v>39</v>
      </c>
    </row>
    <row r="42" spans="1:9" ht="13.5" hidden="1" thickBot="1">
      <c r="A42" s="61">
        <f>'Gols marcats'!A42</f>
        <v>0</v>
      </c>
      <c r="B42" s="80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87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>SUM(B43:G43)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>SUM(B44:G44)</f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 aca="true" t="shared" si="1" ref="H45:H50"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Dénia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Olímpic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Quart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>
        <f>(B53/N53)</f>
        <v>0</v>
      </c>
      <c r="D53" s="32">
        <f>SUM(C3:C46)</f>
        <v>2</v>
      </c>
      <c r="E53" s="53">
        <f>(D53/N53)</f>
        <v>0.09523809523809523</v>
      </c>
      <c r="F53" s="32">
        <f>SUM(D3:D46)</f>
        <v>3</v>
      </c>
      <c r="G53" s="54">
        <f>(F53/N53)</f>
        <v>0.14285714285714285</v>
      </c>
      <c r="H53" s="52">
        <f>SUM(E3:E46)</f>
        <v>6</v>
      </c>
      <c r="I53" s="53">
        <f>(H53/N53)</f>
        <v>0.2857142857142857</v>
      </c>
      <c r="J53" s="32">
        <f>SUM(F3:F46)</f>
        <v>0</v>
      </c>
      <c r="K53" s="53">
        <f>(J53/N53)</f>
        <v>0</v>
      </c>
      <c r="L53" s="32">
        <f>SUM(G3:G46)</f>
        <v>2</v>
      </c>
      <c r="M53" s="54">
        <f>(L53/N53)</f>
        <v>0.09523809523809523</v>
      </c>
      <c r="N53" s="56">
        <f>SUM(H3:H50)</f>
        <v>21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1" sqref="A41:IV4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69"/>
      <c r="H3" s="88"/>
      <c r="I3" s="113"/>
    </row>
    <row r="4" spans="1:9" ht="12.75">
      <c r="A4" s="61" t="str">
        <f>'Gols marcats'!A4</f>
        <v>Olímpic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8">
        <f>'Gols encaixats'!H4</f>
        <v>0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69"/>
      <c r="H5" s="88"/>
      <c r="I5" s="113"/>
    </row>
    <row r="6" spans="1:9" ht="12.75">
      <c r="A6" s="61" t="str">
        <f>'Gols marcats'!A6</f>
        <v>Aspense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8">
        <f>'Gols encaixats'!H6</f>
        <v>0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69"/>
      <c r="H7" s="88"/>
      <c r="I7" s="113"/>
    </row>
    <row r="8" spans="1:9" ht="12.75">
      <c r="A8" s="61" t="str">
        <f>'Gols marcats'!A8</f>
        <v>Vinaròs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8">
        <f>'Gols encaixats'!H8</f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69"/>
      <c r="H9" s="88"/>
      <c r="I9" s="113"/>
    </row>
    <row r="10" spans="1:9" ht="12.75">
      <c r="A10" s="61" t="str">
        <f>'Gols marcats'!A10</f>
        <v>Ontinyent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8">
        <f>'Gols encaixats'!H10</f>
        <v>0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69"/>
      <c r="H11" s="88"/>
      <c r="I11" s="113"/>
    </row>
    <row r="12" spans="1:9" ht="12.75">
      <c r="A12" s="61" t="str">
        <f>'Gols marcats'!A12</f>
        <v>Benicarló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8">
        <f>'Gols encaixats'!H12</f>
        <v>0</v>
      </c>
      <c r="I12" s="113">
        <v>10</v>
      </c>
    </row>
    <row r="13" spans="1:9" ht="12.75">
      <c r="A13" s="61"/>
      <c r="B13" s="80"/>
      <c r="C13" s="62"/>
      <c r="D13" s="68"/>
      <c r="E13" s="67"/>
      <c r="F13" s="62"/>
      <c r="G13" s="69"/>
      <c r="H13" s="88"/>
      <c r="I13" s="113"/>
    </row>
    <row r="14" spans="1:9" ht="12.75">
      <c r="A14" s="61" t="str">
        <f>'Gols marcats'!A14</f>
        <v>Gandia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8">
        <f>'Gols encaixats'!H14</f>
        <v>0</v>
      </c>
      <c r="I14" s="113">
        <v>12</v>
      </c>
    </row>
    <row r="15" spans="1:9" ht="12.75">
      <c r="A15" s="61" t="str">
        <f>'Gols marcats'!A15</f>
        <v>Espanyol St. Vt.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8">
        <f>'Gols encaixats'!H15</f>
        <v>0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69"/>
      <c r="H16" s="88"/>
      <c r="I16" s="113"/>
    </row>
    <row r="17" spans="1:9" ht="12.75">
      <c r="A17" s="61" t="str">
        <f>'Gols marcats'!A17</f>
        <v>Novelda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8">
        <f>'Gols encaixats'!H17</f>
        <v>0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69"/>
      <c r="H18" s="88"/>
      <c r="I18" s="113"/>
    </row>
    <row r="19" spans="1:9" ht="12.75">
      <c r="A19" s="61" t="str">
        <f>'Gols marcats'!A19</f>
        <v>Catarroja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8">
        <f>'Gols encaixats'!H19</f>
        <v>0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69"/>
      <c r="H20" s="88"/>
      <c r="I20" s="113"/>
    </row>
    <row r="21" spans="1:9" ht="12.75">
      <c r="A21" s="61" t="str">
        <f>'Gols marcats'!A21</f>
        <v>Paterna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8">
        <f>'Gols encaixats'!H21</f>
        <v>0</v>
      </c>
      <c r="I21" s="113">
        <v>19</v>
      </c>
    </row>
    <row r="22" spans="1:9" ht="12.75">
      <c r="A22" s="61" t="str">
        <f>'Gols marcats'!A22</f>
        <v>Dénia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69"/>
      <c r="H23" s="88"/>
      <c r="I23" s="113"/>
    </row>
    <row r="24" spans="1:9" ht="12.75">
      <c r="A24" s="61" t="str">
        <f>'Gols marcats'!A24</f>
        <v>Quart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8">
        <f>'Gols encaixats'!H24</f>
        <v>0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69"/>
      <c r="H25" s="88"/>
      <c r="I25" s="113"/>
    </row>
    <row r="26" spans="1:9" ht="12.75">
      <c r="A26" s="61" t="str">
        <f>'Gols marcats'!A26</f>
        <v>Alcoià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8">
        <f>'Gols encaixats'!H26</f>
        <v>0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69"/>
      <c r="H27" s="88"/>
      <c r="I27" s="113"/>
    </row>
    <row r="28" spans="1:9" ht="12.75">
      <c r="A28" s="61" t="str">
        <f>'Gols marcats'!A28</f>
        <v>Mestalla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8">
        <f>'Gols encaixats'!H28</f>
        <v>0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69"/>
      <c r="H29" s="88"/>
      <c r="I29" s="113"/>
    </row>
    <row r="30" spans="1:9" ht="12.75">
      <c r="A30" s="61" t="str">
        <f>'Gols marcats'!A30</f>
        <v>Vila-real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8">
        <f>'Gols encaixats'!H30</f>
        <v>0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69"/>
      <c r="H31" s="88"/>
      <c r="I31" s="113"/>
    </row>
    <row r="32" spans="1:9" ht="12.75">
      <c r="A32" s="61" t="str">
        <f>'Gols marcats'!A32</f>
        <v>Alacant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88">
        <f>'Gols encaixats'!H32</f>
        <v>0</v>
      </c>
      <c r="I32" s="113">
        <v>30</v>
      </c>
    </row>
    <row r="33" spans="1:9" ht="12.75">
      <c r="A33" s="61"/>
      <c r="B33" s="80"/>
      <c r="C33" s="62"/>
      <c r="D33" s="68"/>
      <c r="E33" s="67"/>
      <c r="F33" s="62"/>
      <c r="G33" s="69"/>
      <c r="H33" s="88"/>
      <c r="I33" s="113"/>
    </row>
    <row r="34" spans="1:9" ht="12.75">
      <c r="A34" s="61"/>
      <c r="B34" s="80"/>
      <c r="C34" s="62"/>
      <c r="D34" s="68"/>
      <c r="E34" s="67"/>
      <c r="F34" s="62"/>
      <c r="G34" s="69"/>
      <c r="H34" s="88"/>
      <c r="I34" s="113"/>
    </row>
    <row r="35" spans="1:9" ht="12.75">
      <c r="A35" s="61" t="str">
        <f>'Gols marcats'!A35</f>
        <v>Puçol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8">
        <f>'Gols encaixats'!H35</f>
        <v>0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69"/>
      <c r="H36" s="88"/>
      <c r="I36" s="113"/>
    </row>
    <row r="37" spans="1:9" ht="12.75">
      <c r="A37" s="61" t="str">
        <f>'Gols marcats'!A37</f>
        <v>Carcaixent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8">
        <f>'Gols encaixats'!H37</f>
        <v>0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69"/>
      <c r="H38" s="88"/>
      <c r="I38" s="113"/>
    </row>
    <row r="39" spans="1:9" ht="12.75">
      <c r="A39" s="61" t="str">
        <f>'Gols marcats'!A39</f>
        <v>Alginet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8">
        <f>'Gols encaixats'!H39</f>
        <v>0</v>
      </c>
      <c r="I39" s="113">
        <v>37</v>
      </c>
    </row>
    <row r="40" spans="1:9" ht="13.5" thickBot="1">
      <c r="A40" s="61"/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</row>
    <row r="41" spans="1:9" ht="12.75" hidden="1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3.5" hidden="1" thickBot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Dénia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Olímpic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Quart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:A4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Dénia</v>
      </c>
      <c r="B3" s="114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69">
        <f>'Gols marcats'!G3</f>
        <v>0</v>
      </c>
      <c r="H3" s="7">
        <f>SUM(B3:G3)</f>
        <v>0</v>
      </c>
      <c r="I3" s="113">
        <v>1</v>
      </c>
    </row>
    <row r="4" spans="1:9" ht="12.75">
      <c r="A4" s="61"/>
      <c r="B4" s="114"/>
      <c r="C4" s="62"/>
      <c r="D4" s="68"/>
      <c r="E4" s="67"/>
      <c r="F4" s="62"/>
      <c r="G4" s="69"/>
      <c r="H4" s="327"/>
      <c r="I4" s="113"/>
    </row>
    <row r="5" spans="1:9" ht="12.75">
      <c r="A5" s="61" t="str">
        <f>'Gols marcats'!A5</f>
        <v>Quart</v>
      </c>
      <c r="B5" s="114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69">
        <f>'Gols marcats'!G5</f>
        <v>0</v>
      </c>
      <c r="H5" s="7">
        <f>SUM(B5:G5)</f>
        <v>0</v>
      </c>
      <c r="I5" s="113">
        <v>3</v>
      </c>
    </row>
    <row r="6" spans="1:9" ht="12.75">
      <c r="A6" s="61"/>
      <c r="B6" s="114"/>
      <c r="C6" s="62"/>
      <c r="D6" s="68"/>
      <c r="E6" s="67"/>
      <c r="F6" s="62"/>
      <c r="G6" s="69"/>
      <c r="H6" s="327"/>
      <c r="I6" s="113"/>
    </row>
    <row r="7" spans="1:9" ht="12.75">
      <c r="A7" s="61" t="str">
        <f>'Gols marcats'!A7</f>
        <v>Alcoià</v>
      </c>
      <c r="B7" s="114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69">
        <f>'Gols marcats'!G7</f>
        <v>0</v>
      </c>
      <c r="H7" s="327">
        <v>2</v>
      </c>
      <c r="I7" s="113">
        <v>5</v>
      </c>
    </row>
    <row r="8" spans="1:9" ht="12.75">
      <c r="A8" s="61"/>
      <c r="B8" s="114"/>
      <c r="C8" s="62"/>
      <c r="D8" s="68"/>
      <c r="E8" s="67"/>
      <c r="F8" s="62"/>
      <c r="G8" s="69"/>
      <c r="H8" s="7"/>
      <c r="I8" s="113"/>
    </row>
    <row r="9" spans="1:9" ht="12" customHeight="1">
      <c r="A9" s="61" t="str">
        <f>'Gols marcats'!A9</f>
        <v>Mestalla</v>
      </c>
      <c r="B9" s="114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69">
        <f>'Gols marcats'!G9</f>
        <v>0</v>
      </c>
      <c r="H9" s="7">
        <f>SUM(B9:G9)</f>
        <v>0</v>
      </c>
      <c r="I9" s="113">
        <v>7</v>
      </c>
    </row>
    <row r="10" spans="1:9" ht="12.75">
      <c r="A10" s="61"/>
      <c r="B10" s="114"/>
      <c r="C10" s="62"/>
      <c r="D10" s="68"/>
      <c r="E10" s="67"/>
      <c r="F10" s="62"/>
      <c r="G10" s="69"/>
      <c r="H10" s="7"/>
      <c r="I10" s="113"/>
    </row>
    <row r="11" spans="1:9" ht="12.75">
      <c r="A11" s="61" t="str">
        <f>'Gols marcats'!A11</f>
        <v>Vila-real</v>
      </c>
      <c r="B11" s="114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69">
        <f>'Gols marcats'!G11</f>
        <v>0</v>
      </c>
      <c r="H11" s="7">
        <f>SUM(B11:G11)</f>
        <v>0</v>
      </c>
      <c r="I11" s="113">
        <v>9</v>
      </c>
    </row>
    <row r="12" spans="1:9" ht="12.75">
      <c r="A12" s="61"/>
      <c r="B12" s="114"/>
      <c r="C12" s="62"/>
      <c r="D12" s="68"/>
      <c r="E12" s="67"/>
      <c r="F12" s="62"/>
      <c r="G12" s="69"/>
      <c r="H12" s="7"/>
      <c r="I12" s="113"/>
    </row>
    <row r="13" spans="1:9" ht="12" customHeight="1">
      <c r="A13" s="61" t="str">
        <f>'Gols marcats'!A13</f>
        <v>Alacant</v>
      </c>
      <c r="B13" s="114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69">
        <f>'Gols marcats'!G13</f>
        <v>0</v>
      </c>
      <c r="H13" s="7">
        <f>SUM(B13:G13)</f>
        <v>0</v>
      </c>
      <c r="I13" s="113">
        <v>11</v>
      </c>
    </row>
    <row r="14" spans="1:9" ht="12.75">
      <c r="A14" s="61"/>
      <c r="B14" s="114"/>
      <c r="C14" s="62"/>
      <c r="D14" s="68"/>
      <c r="E14" s="67"/>
      <c r="F14" s="62"/>
      <c r="G14" s="69"/>
      <c r="H14" s="7"/>
      <c r="I14" s="113"/>
    </row>
    <row r="15" spans="1:9" ht="12.75">
      <c r="A15" s="61"/>
      <c r="B15" s="114"/>
      <c r="C15" s="62"/>
      <c r="D15" s="68"/>
      <c r="E15" s="67"/>
      <c r="F15" s="62"/>
      <c r="G15" s="69"/>
      <c r="H15" s="7"/>
      <c r="I15" s="113"/>
    </row>
    <row r="16" spans="1:9" ht="12.75">
      <c r="A16" s="61" t="str">
        <f>'Gols marcats'!A16</f>
        <v>Puçol</v>
      </c>
      <c r="B16" s="114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69">
        <f>'Gols marcats'!G16</f>
        <v>0</v>
      </c>
      <c r="H16" s="7">
        <f>SUM(B16:G16)</f>
        <v>0</v>
      </c>
      <c r="I16" s="113">
        <v>14</v>
      </c>
    </row>
    <row r="17" spans="1:9" ht="12.75">
      <c r="A17" s="61"/>
      <c r="B17" s="114"/>
      <c r="C17" s="62"/>
      <c r="D17" s="68"/>
      <c r="E17" s="67"/>
      <c r="F17" s="62"/>
      <c r="G17" s="69"/>
      <c r="H17" s="7"/>
      <c r="I17" s="113"/>
    </row>
    <row r="18" spans="1:9" ht="12.75">
      <c r="A18" s="61" t="str">
        <f>'Gols marcats'!A18</f>
        <v>Carcaixent</v>
      </c>
      <c r="B18" s="114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1</v>
      </c>
      <c r="G18" s="69">
        <f>'Gols marcats'!G18</f>
        <v>1</v>
      </c>
      <c r="H18" s="7">
        <f>SUM(B18:G18)</f>
        <v>2</v>
      </c>
      <c r="I18" s="113">
        <v>16</v>
      </c>
    </row>
    <row r="19" spans="1:9" ht="12.75">
      <c r="A19" s="61"/>
      <c r="B19" s="114"/>
      <c r="C19" s="62"/>
      <c r="D19" s="68"/>
      <c r="E19" s="67"/>
      <c r="F19" s="62"/>
      <c r="G19" s="69"/>
      <c r="H19" s="7"/>
      <c r="I19" s="113"/>
    </row>
    <row r="20" spans="1:9" ht="12.75">
      <c r="A20" s="61" t="str">
        <f>'Gols marcats'!A20</f>
        <v>Alginet</v>
      </c>
      <c r="B20" s="114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0</v>
      </c>
      <c r="H20" s="7">
        <f>SUM(B20:G20)</f>
        <v>0</v>
      </c>
      <c r="I20" s="113">
        <v>18</v>
      </c>
    </row>
    <row r="21" spans="1:9" ht="12.75">
      <c r="A21" s="61"/>
      <c r="B21" s="114"/>
      <c r="C21" s="62"/>
      <c r="D21" s="68"/>
      <c r="E21" s="67"/>
      <c r="F21" s="62"/>
      <c r="G21" s="69"/>
      <c r="H21" s="327"/>
      <c r="I21" s="113"/>
    </row>
    <row r="22" spans="1:9" ht="12.75">
      <c r="A22" s="61"/>
      <c r="B22" s="114"/>
      <c r="C22" s="62"/>
      <c r="D22" s="68"/>
      <c r="E22" s="67"/>
      <c r="F22" s="62"/>
      <c r="G22" s="69"/>
      <c r="H22" s="7"/>
      <c r="I22" s="113"/>
    </row>
    <row r="23" spans="1:9" ht="12.75">
      <c r="A23" s="61" t="str">
        <f>'Gols marcats'!A23</f>
        <v>Olímpic</v>
      </c>
      <c r="B23" s="114">
        <f>'Gols marcats'!B23</f>
        <v>0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69">
        <f>'Gols marcats'!G23</f>
        <v>0</v>
      </c>
      <c r="H23" s="7">
        <f>SUM(B23:G23)</f>
        <v>0</v>
      </c>
      <c r="I23" s="113">
        <v>21</v>
      </c>
    </row>
    <row r="24" spans="1:9" ht="12.75">
      <c r="A24" s="61"/>
      <c r="B24" s="114"/>
      <c r="C24" s="62"/>
      <c r="D24" s="68"/>
      <c r="E24" s="67"/>
      <c r="F24" s="62"/>
      <c r="G24" s="69"/>
      <c r="H24" s="327"/>
      <c r="I24" s="113"/>
    </row>
    <row r="25" spans="1:9" ht="12.75">
      <c r="A25" s="61" t="str">
        <f>'Gols marcats'!A25</f>
        <v>Aspense</v>
      </c>
      <c r="B25" s="114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69">
        <f>'Gols marcats'!G25</f>
        <v>0</v>
      </c>
      <c r="H25" s="7">
        <f>SUM(B25:G25)</f>
        <v>0</v>
      </c>
      <c r="I25" s="113">
        <v>23</v>
      </c>
    </row>
    <row r="26" spans="1:9" ht="12.75">
      <c r="A26" s="61"/>
      <c r="B26" s="114"/>
      <c r="C26" s="62"/>
      <c r="D26" s="68"/>
      <c r="E26" s="67"/>
      <c r="F26" s="62"/>
      <c r="G26" s="69"/>
      <c r="H26" s="7"/>
      <c r="I26" s="113"/>
    </row>
    <row r="27" spans="1:9" ht="12.75">
      <c r="A27" s="61" t="str">
        <f>'Gols marcats'!A27</f>
        <v>Vinaròs</v>
      </c>
      <c r="B27" s="114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0</v>
      </c>
      <c r="F27" s="62">
        <f>'Gols marcats'!F27</f>
        <v>0</v>
      </c>
      <c r="G27" s="69">
        <f>'Gols marcats'!G27</f>
        <v>0</v>
      </c>
      <c r="H27" s="7">
        <f>SUM(B27:G27)</f>
        <v>0</v>
      </c>
      <c r="I27" s="113">
        <v>25</v>
      </c>
    </row>
    <row r="28" spans="1:9" ht="12.75">
      <c r="A28" s="61"/>
      <c r="B28" s="114"/>
      <c r="C28" s="62"/>
      <c r="D28" s="68"/>
      <c r="E28" s="67"/>
      <c r="F28" s="62"/>
      <c r="G28" s="69"/>
      <c r="H28" s="327"/>
      <c r="I28" s="113"/>
    </row>
    <row r="29" spans="1:9" ht="12.75">
      <c r="A29" s="61" t="str">
        <f>'Gols marcats'!A29</f>
        <v>Ontinyent</v>
      </c>
      <c r="B29" s="114">
        <f>'Gols marcats'!B29</f>
        <v>0</v>
      </c>
      <c r="C29" s="62">
        <f>'Gols marcats'!C29</f>
        <v>0</v>
      </c>
      <c r="D29" s="68">
        <f>'Gols marcats'!D29</f>
        <v>0</v>
      </c>
      <c r="E29" s="67">
        <f>'Gols marcats'!E29</f>
        <v>0</v>
      </c>
      <c r="F29" s="62">
        <f>'Gols marcats'!F29</f>
        <v>0</v>
      </c>
      <c r="G29" s="69">
        <f>'Gols marcats'!G29</f>
        <v>0</v>
      </c>
      <c r="H29" s="327">
        <v>1</v>
      </c>
      <c r="I29" s="113">
        <v>27</v>
      </c>
    </row>
    <row r="30" spans="1:9" ht="12.75">
      <c r="A30" s="61"/>
      <c r="B30" s="114"/>
      <c r="C30" s="62"/>
      <c r="D30" s="68"/>
      <c r="E30" s="67"/>
      <c r="F30" s="62"/>
      <c r="G30" s="69"/>
      <c r="H30" s="7"/>
      <c r="I30" s="113"/>
    </row>
    <row r="31" spans="1:9" ht="12.75">
      <c r="A31" s="61" t="str">
        <f>'Gols marcats'!A31</f>
        <v>Benicarló</v>
      </c>
      <c r="B31" s="114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69">
        <f>'Gols marcats'!G31</f>
        <v>0</v>
      </c>
      <c r="H31" s="7">
        <f>SUM(B31:G31)</f>
        <v>0</v>
      </c>
      <c r="I31" s="113">
        <v>29</v>
      </c>
    </row>
    <row r="32" spans="1:9" ht="12.75">
      <c r="A32" s="61"/>
      <c r="B32" s="114"/>
      <c r="C32" s="62"/>
      <c r="D32" s="68"/>
      <c r="E32" s="67"/>
      <c r="F32" s="62"/>
      <c r="G32" s="69"/>
      <c r="H32" s="7"/>
      <c r="I32" s="113"/>
    </row>
    <row r="33" spans="1:9" ht="12.75">
      <c r="A33" s="61" t="str">
        <f>'Gols marcats'!A33</f>
        <v>Gandia</v>
      </c>
      <c r="B33" s="114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69">
        <f>'Gols marcats'!G33</f>
        <v>0</v>
      </c>
      <c r="H33" s="327">
        <v>1</v>
      </c>
      <c r="I33" s="113">
        <v>31</v>
      </c>
    </row>
    <row r="34" spans="1:9" ht="12.75">
      <c r="A34" s="61" t="str">
        <f>'Gols marcats'!A34</f>
        <v>Espanyol St. Vt.</v>
      </c>
      <c r="B34" s="114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0</v>
      </c>
      <c r="G34" s="69">
        <f>'Gols marcats'!G34</f>
        <v>0</v>
      </c>
      <c r="H34" s="7">
        <f>SUM(B34:G34)</f>
        <v>0</v>
      </c>
      <c r="I34" s="113">
        <v>32</v>
      </c>
    </row>
    <row r="35" spans="1:9" ht="12.75">
      <c r="A35" s="61"/>
      <c r="B35" s="114"/>
      <c r="C35" s="62"/>
      <c r="D35" s="68"/>
      <c r="E35" s="67"/>
      <c r="F35" s="62"/>
      <c r="G35" s="69"/>
      <c r="H35" s="327"/>
      <c r="I35" s="113"/>
    </row>
    <row r="36" spans="1:9" ht="12.75">
      <c r="A36" s="61" t="str">
        <f>'Gols marcats'!A36</f>
        <v>Novelda</v>
      </c>
      <c r="B36" s="114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69">
        <f>'Gols marcats'!G36</f>
        <v>0</v>
      </c>
      <c r="H36" s="7">
        <f aca="true" t="shared" si="0" ref="H36:H50">SUM(B36:G36)</f>
        <v>0</v>
      </c>
      <c r="I36" s="113">
        <v>34</v>
      </c>
    </row>
    <row r="37" spans="1:9" ht="12.75">
      <c r="A37" s="61"/>
      <c r="B37" s="114"/>
      <c r="C37" s="62"/>
      <c r="D37" s="68"/>
      <c r="E37" s="67"/>
      <c r="F37" s="62"/>
      <c r="G37" s="69"/>
      <c r="H37" s="7"/>
      <c r="I37" s="113"/>
    </row>
    <row r="38" spans="1:9" ht="12.75">
      <c r="A38" s="61" t="str">
        <f>'Gols marcats'!A38</f>
        <v>Catarroja</v>
      </c>
      <c r="B38" s="114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69">
        <f>'Gols marcats'!G38</f>
        <v>0</v>
      </c>
      <c r="H38" s="7">
        <f t="shared" si="0"/>
        <v>0</v>
      </c>
      <c r="I38" s="113">
        <v>36</v>
      </c>
    </row>
    <row r="39" spans="1:9" ht="12.75">
      <c r="A39" s="61"/>
      <c r="B39" s="114"/>
      <c r="C39" s="62"/>
      <c r="D39" s="68"/>
      <c r="E39" s="67"/>
      <c r="F39" s="62"/>
      <c r="G39" s="69"/>
      <c r="H39" s="7"/>
      <c r="I39" s="113"/>
    </row>
    <row r="40" spans="1:9" ht="13.5" thickBot="1">
      <c r="A40" s="61" t="str">
        <f>'Gols marcats'!A40</f>
        <v>Paterna</v>
      </c>
      <c r="B40" s="114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7">
        <f t="shared" si="0"/>
        <v>0</v>
      </c>
      <c r="I40" s="113">
        <v>38</v>
      </c>
    </row>
    <row r="41" spans="1:9" ht="12.75" hidden="1">
      <c r="A41" s="61">
        <f>'Gols marcats'!A41</f>
        <v>0</v>
      </c>
      <c r="B41" s="114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69">
        <f>'Gols marcats'!G41</f>
        <v>0</v>
      </c>
      <c r="H41" s="7">
        <f t="shared" si="0"/>
        <v>0</v>
      </c>
      <c r="I41" s="113">
        <v>39</v>
      </c>
    </row>
    <row r="42" spans="1:9" ht="13.5" hidden="1" thickBot="1">
      <c r="A42" s="61">
        <f>'Gols marcats'!A42</f>
        <v>0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3">
        <v>41</v>
      </c>
    </row>
    <row r="44" spans="1:9" ht="13.5" hidden="1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3">
        <v>43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44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45</v>
      </c>
    </row>
    <row r="48" spans="1:9" ht="12.75" hidden="1">
      <c r="A48" s="61" t="str">
        <f>'Gols marcats'!A48</f>
        <v>Dénia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46</v>
      </c>
    </row>
    <row r="49" spans="1:9" ht="12.75" hidden="1">
      <c r="A49" s="61" t="str">
        <f>'Gols marcats'!A49</f>
        <v>Olímpic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47</v>
      </c>
    </row>
    <row r="50" spans="1:9" ht="13.5" hidden="1" thickBot="1">
      <c r="A50" s="61" t="str">
        <f>'Gols marcats'!A50</f>
        <v>Quart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48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>
        <f>(B53/N53)</f>
        <v>0</v>
      </c>
      <c r="D53" s="32">
        <f>SUM(C3:C46)</f>
        <v>0</v>
      </c>
      <c r="E53" s="53">
        <f>(D53/N53)</f>
        <v>0</v>
      </c>
      <c r="F53" s="32">
        <f>SUM(D3:D46)</f>
        <v>0</v>
      </c>
      <c r="G53" s="54">
        <f>(F53/N53)</f>
        <v>0</v>
      </c>
      <c r="H53" s="52">
        <f>SUM(E3:E46)</f>
        <v>0</v>
      </c>
      <c r="I53" s="53">
        <f>(H53/N53)</f>
        <v>0</v>
      </c>
      <c r="J53" s="32">
        <f>SUM(F3:F46)</f>
        <v>1</v>
      </c>
      <c r="K53" s="53">
        <f>(J53/N53)</f>
        <v>0.16666666666666666</v>
      </c>
      <c r="L53" s="32">
        <f>SUM(G3:G46)</f>
        <v>1</v>
      </c>
      <c r="M53" s="54">
        <f>(L53/N53)</f>
        <v>0.16666666666666666</v>
      </c>
      <c r="N53" s="56">
        <f>SUM(H3:H50)</f>
        <v>6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1" sqref="A41:IV4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Dénia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>SUM(B3:G3)</f>
        <v>0</v>
      </c>
      <c r="I3" s="113">
        <v>1</v>
      </c>
    </row>
    <row r="4" spans="1:9" ht="12.75">
      <c r="A4" s="61"/>
      <c r="B4" s="80"/>
      <c r="C4" s="62"/>
      <c r="D4" s="68"/>
      <c r="E4" s="67"/>
      <c r="F4" s="62"/>
      <c r="G4" s="69"/>
      <c r="H4" s="7"/>
      <c r="I4" s="113"/>
    </row>
    <row r="5" spans="1:9" ht="12.75">
      <c r="A5" s="61" t="str">
        <f>'Gols marcats'!A5</f>
        <v>Quart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>SUM(B5:G5)</f>
        <v>0</v>
      </c>
      <c r="I5" s="113">
        <v>3</v>
      </c>
    </row>
    <row r="6" spans="1:9" ht="12.75">
      <c r="A6" s="61"/>
      <c r="B6" s="80"/>
      <c r="C6" s="62"/>
      <c r="D6" s="68"/>
      <c r="E6" s="67"/>
      <c r="F6" s="62"/>
      <c r="G6" s="69"/>
      <c r="H6" s="7"/>
      <c r="I6" s="113"/>
    </row>
    <row r="7" spans="1:9" ht="12.75">
      <c r="A7" s="61" t="str">
        <f>'Gols marcats'!A7</f>
        <v>Alcoià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aca="true" t="shared" si="0" ref="H7:H42">SUM(B7:G7)</f>
        <v>0</v>
      </c>
      <c r="I7" s="113">
        <v>5</v>
      </c>
    </row>
    <row r="8" spans="1:9" ht="12" customHeight="1">
      <c r="A8" s="61"/>
      <c r="B8" s="80"/>
      <c r="C8" s="62"/>
      <c r="D8" s="68"/>
      <c r="E8" s="67"/>
      <c r="F8" s="62"/>
      <c r="G8" s="69"/>
      <c r="H8" s="7"/>
      <c r="I8" s="113"/>
    </row>
    <row r="9" spans="1:9" ht="12.75">
      <c r="A9" s="61" t="str">
        <f>'Gols marcats'!A9</f>
        <v>Mestalla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7">
        <f t="shared" si="0"/>
        <v>0</v>
      </c>
      <c r="I9" s="113">
        <v>7</v>
      </c>
    </row>
    <row r="10" spans="1:9" ht="12.75">
      <c r="A10" s="61"/>
      <c r="B10" s="80"/>
      <c r="C10" s="62"/>
      <c r="D10" s="68"/>
      <c r="E10" s="67"/>
      <c r="F10" s="62"/>
      <c r="G10" s="69"/>
      <c r="H10" s="7"/>
      <c r="I10" s="113"/>
    </row>
    <row r="11" spans="1:9" ht="12.75">
      <c r="A11" s="61" t="str">
        <f>'Gols marcats'!A11</f>
        <v>Vila-real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7">
        <f t="shared" si="0"/>
        <v>0</v>
      </c>
      <c r="I11" s="113">
        <v>9</v>
      </c>
    </row>
    <row r="12" spans="1:9" ht="12.75">
      <c r="A12" s="61"/>
      <c r="B12" s="80"/>
      <c r="C12" s="62"/>
      <c r="D12" s="68"/>
      <c r="E12" s="67"/>
      <c r="F12" s="62"/>
      <c r="G12" s="69"/>
      <c r="H12" s="7"/>
      <c r="I12" s="113"/>
    </row>
    <row r="13" spans="1:9" ht="12.75">
      <c r="A13" s="61" t="str">
        <f>'Gols marcats'!A13</f>
        <v>Alacant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69"/>
      <c r="H14" s="7"/>
      <c r="I14" s="113"/>
    </row>
    <row r="15" spans="1:9" ht="12.75">
      <c r="A15" s="61"/>
      <c r="B15" s="80"/>
      <c r="C15" s="62"/>
      <c r="D15" s="68"/>
      <c r="E15" s="67"/>
      <c r="F15" s="62"/>
      <c r="G15" s="69"/>
      <c r="H15" s="7"/>
      <c r="I15" s="113"/>
    </row>
    <row r="16" spans="1:9" ht="12.75">
      <c r="A16" s="61" t="str">
        <f>'Gols marcats'!A16</f>
        <v>Puçol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3">
        <v>14</v>
      </c>
    </row>
    <row r="17" spans="1:9" ht="12.75">
      <c r="A17" s="61"/>
      <c r="B17" s="80"/>
      <c r="C17" s="62"/>
      <c r="D17" s="68"/>
      <c r="E17" s="67"/>
      <c r="F17" s="62"/>
      <c r="G17" s="69"/>
      <c r="H17" s="7"/>
      <c r="I17" s="113"/>
    </row>
    <row r="18" spans="1:9" ht="12.75">
      <c r="A18" s="61" t="str">
        <f>'Gols marcats'!A18</f>
        <v>Carcaixent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3">
        <v>16</v>
      </c>
    </row>
    <row r="19" spans="1:9" ht="12.75">
      <c r="A19" s="61"/>
      <c r="B19" s="80"/>
      <c r="C19" s="62"/>
      <c r="D19" s="68"/>
      <c r="E19" s="67"/>
      <c r="F19" s="62"/>
      <c r="G19" s="69"/>
      <c r="H19" s="7"/>
      <c r="I19" s="113"/>
    </row>
    <row r="20" spans="1:9" ht="12.75">
      <c r="A20" s="61" t="str">
        <f>'Gols marcats'!A20</f>
        <v>Alginet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3">
        <v>18</v>
      </c>
    </row>
    <row r="21" spans="1:9" ht="12.75">
      <c r="A21" s="61"/>
      <c r="B21" s="80"/>
      <c r="C21" s="62"/>
      <c r="D21" s="68"/>
      <c r="E21" s="67"/>
      <c r="F21" s="62"/>
      <c r="G21" s="69"/>
      <c r="H21" s="7"/>
      <c r="I21" s="113"/>
    </row>
    <row r="22" spans="1:9" ht="12.75">
      <c r="A22" s="61"/>
      <c r="B22" s="80"/>
      <c r="C22" s="62"/>
      <c r="D22" s="68"/>
      <c r="E22" s="67"/>
      <c r="F22" s="62"/>
      <c r="G22" s="69"/>
      <c r="H22" s="7"/>
      <c r="I22" s="113"/>
    </row>
    <row r="23" spans="1:9" ht="12.75">
      <c r="A23" s="61" t="str">
        <f>'Gols marcats'!A23</f>
        <v>Olímpic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3">
        <v>21</v>
      </c>
    </row>
    <row r="24" spans="1:9" ht="12.75">
      <c r="A24" s="61"/>
      <c r="B24" s="80"/>
      <c r="C24" s="62"/>
      <c r="D24" s="68"/>
      <c r="E24" s="67"/>
      <c r="F24" s="62"/>
      <c r="G24" s="69"/>
      <c r="H24" s="7"/>
      <c r="I24" s="113"/>
    </row>
    <row r="25" spans="1:9" ht="12.75">
      <c r="A25" s="61" t="str">
        <f>'Gols marcats'!A25</f>
        <v>Aspense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3">
        <v>23</v>
      </c>
    </row>
    <row r="26" spans="1:9" ht="12.75">
      <c r="A26" s="61"/>
      <c r="B26" s="80"/>
      <c r="C26" s="62"/>
      <c r="D26" s="68"/>
      <c r="E26" s="67"/>
      <c r="F26" s="62"/>
      <c r="G26" s="69"/>
      <c r="H26" s="7"/>
      <c r="I26" s="113"/>
    </row>
    <row r="27" spans="1:9" ht="12.75">
      <c r="A27" s="61" t="str">
        <f>'Gols marcats'!A27</f>
        <v>Vinaròs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3">
        <v>25</v>
      </c>
    </row>
    <row r="28" spans="1:9" ht="12.75">
      <c r="A28" s="61"/>
      <c r="B28" s="80"/>
      <c r="C28" s="62"/>
      <c r="D28" s="68"/>
      <c r="E28" s="67"/>
      <c r="F28" s="62"/>
      <c r="G28" s="69"/>
      <c r="H28" s="7"/>
      <c r="I28" s="113"/>
    </row>
    <row r="29" spans="1:9" ht="12.75">
      <c r="A29" s="61" t="str">
        <f>'Gols marcats'!A29</f>
        <v>Ontinyent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3">
        <v>27</v>
      </c>
    </row>
    <row r="30" spans="1:9" ht="12.75">
      <c r="A30" s="61"/>
      <c r="B30" s="80"/>
      <c r="C30" s="62"/>
      <c r="D30" s="68"/>
      <c r="E30" s="67"/>
      <c r="F30" s="62"/>
      <c r="G30" s="69"/>
      <c r="H30" s="7"/>
      <c r="I30" s="113"/>
    </row>
    <row r="31" spans="1:9" ht="12.75">
      <c r="A31" s="61" t="str">
        <f>'Gols marcats'!A31</f>
        <v>Benicarló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7">
        <f t="shared" si="0"/>
        <v>0</v>
      </c>
      <c r="I31" s="113">
        <v>29</v>
      </c>
    </row>
    <row r="32" spans="1:9" ht="12.75">
      <c r="A32" s="61"/>
      <c r="B32" s="80"/>
      <c r="C32" s="62"/>
      <c r="D32" s="68"/>
      <c r="E32" s="67"/>
      <c r="F32" s="62"/>
      <c r="G32" s="69"/>
      <c r="H32" s="7"/>
      <c r="I32" s="113"/>
    </row>
    <row r="33" spans="1:9" ht="12.75">
      <c r="A33" s="61" t="str">
        <f>'Gols marcats'!A33</f>
        <v>Gandia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3">
        <v>31</v>
      </c>
    </row>
    <row r="34" spans="1:9" ht="12.75">
      <c r="A34" s="61" t="str">
        <f>'Gols marcats'!A34</f>
        <v>Espanyol St. Vt.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3">
        <v>32</v>
      </c>
    </row>
    <row r="35" spans="1:9" ht="12.75">
      <c r="A35" s="61"/>
      <c r="B35" s="80"/>
      <c r="C35" s="62"/>
      <c r="D35" s="68"/>
      <c r="E35" s="67"/>
      <c r="F35" s="62"/>
      <c r="G35" s="69"/>
      <c r="H35" s="7"/>
      <c r="I35" s="113"/>
    </row>
    <row r="36" spans="1:9" ht="12.75">
      <c r="A36" s="61" t="str">
        <f>'Gols marcats'!A36</f>
        <v>Novelda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3">
        <v>34</v>
      </c>
    </row>
    <row r="37" spans="1:9" ht="12.75">
      <c r="A37" s="61"/>
      <c r="B37" s="80"/>
      <c r="C37" s="62"/>
      <c r="D37" s="68"/>
      <c r="E37" s="67"/>
      <c r="F37" s="62"/>
      <c r="G37" s="69"/>
      <c r="H37" s="7"/>
      <c r="I37" s="113"/>
    </row>
    <row r="38" spans="1:9" ht="12.75">
      <c r="A38" s="61" t="str">
        <f>'Gols marcats'!A38</f>
        <v>Catarroja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3">
        <v>36</v>
      </c>
    </row>
    <row r="39" spans="1:9" ht="12" customHeight="1">
      <c r="A39" s="61"/>
      <c r="B39" s="80"/>
      <c r="C39" s="62"/>
      <c r="D39" s="68"/>
      <c r="E39" s="67"/>
      <c r="F39" s="62"/>
      <c r="G39" s="69"/>
      <c r="H39" s="7"/>
      <c r="I39" s="113"/>
    </row>
    <row r="40" spans="1:9" ht="13.5" thickBot="1">
      <c r="A40" s="61" t="str">
        <f>'Gols marcats'!A40</f>
        <v>Paterna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3">
        <v>38</v>
      </c>
    </row>
    <row r="41" spans="1:9" ht="12.75" hidden="1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</row>
    <row r="42" spans="1:9" ht="13.5" hidden="1" thickBot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aca="true" t="shared" si="1" ref="H43:H50">SUM(B43:G43)</f>
        <v>0</v>
      </c>
      <c r="I43" s="113">
        <v>41</v>
      </c>
    </row>
    <row r="44" spans="1:9" ht="12.75" hidden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1"/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1"/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Dénia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Olímpic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Quart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2017-07-28T16:11:02Z</cp:lastPrinted>
  <dcterms:created xsi:type="dcterms:W3CDTF">1998-08-31T09:37:34Z</dcterms:created>
  <dcterms:modified xsi:type="dcterms:W3CDTF">2017-08-19T08:20:41Z</dcterms:modified>
  <cp:category/>
  <cp:version/>
  <cp:contentType/>
  <cp:contentStatus/>
</cp:coreProperties>
</file>