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30" sheetId="8" r:id="rId8"/>
    <sheet name="Gràfic class.34" sheetId="9" r:id="rId9"/>
    <sheet name="Gràfic class.38" sheetId="10" r:id="rId10"/>
    <sheet name="Classificacions" sheetId="11" r:id="rId11"/>
    <sheet name="Gols marcats per quarts" sheetId="12" r:id="rId12"/>
    <sheet name="Gols marcats per parts" sheetId="13" r:id="rId13"/>
    <sheet name="Gols marcats per terços" sheetId="14" r:id="rId14"/>
    <sheet name="Gols encaixats per quarts" sheetId="15" r:id="rId15"/>
    <sheet name="Gols encaixats per parts" sheetId="16" r:id="rId16"/>
    <sheet name="Gols encaixats per terços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<sst xmlns="http://schemas.openxmlformats.org/spreadsheetml/2006/main" count="465" uniqueCount="104">
  <si>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</si>
  <si>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</si>
  <si>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</si>
  <si>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</si>
  <si>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</si>
  <si>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</si>
  <si>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</si>
  <si>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</si>
  <si>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</si>
  <si>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</si>
  <si>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</si>
  <si>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</si>
  <si>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</si>
  <si>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</si>
  <si>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</si>
  <si>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</si>
  <si>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</si>
  <si>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</si>
  <si>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</si>
  <si>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</si>
  <si>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</si>
  <si>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</si>
  <si>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</si>
  <si>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</si>
  <si>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</si>
  <si>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</si>
  <si>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</si>
  <si>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</si>
  <si>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</si>
  <si>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</si>
  <si>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</si>
  <si>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</si>
  <si>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</si>
  <si>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</si>
  <si>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</si>
  <si>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</si>
  <si>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</si>
  <si>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FORA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</si>
  <si>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</si>
  <si>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</si>
  <si>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</si>
  <si>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</si>
  <si>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</si>
  <si>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</si>
  <si>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</si>
  <si>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</si>
  <si>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RUBIO</t>
  </si>
  <si>
    <t>JOSÉ RAMÓN</t>
  </si>
  <si>
    <t>MOTE</t>
  </si>
  <si>
    <t>SEGUÍ</t>
  </si>
  <si>
    <t>PALOMAR</t>
  </si>
  <si>
    <t>PÉREZ</t>
  </si>
  <si>
    <t>RIERA</t>
  </si>
  <si>
    <t>PONTONI</t>
  </si>
  <si>
    <t>RODRÍGUEZ</t>
  </si>
  <si>
    <t>TARAZONA</t>
  </si>
  <si>
    <t>Lorca</t>
  </si>
  <si>
    <t>Manacor</t>
  </si>
  <si>
    <t>PD Soriano</t>
  </si>
  <si>
    <t>Hellín</t>
  </si>
  <si>
    <t>Castelló</t>
  </si>
  <si>
    <t>Villena</t>
  </si>
  <si>
    <t>Alacant</t>
  </si>
  <si>
    <t>Naval</t>
  </si>
  <si>
    <t>Albacete</t>
  </si>
  <si>
    <t>Maó</t>
  </si>
  <si>
    <t>Catarroja</t>
  </si>
  <si>
    <t>3-4</t>
  </si>
  <si>
    <t>2-2</t>
  </si>
  <si>
    <t>0-3</t>
  </si>
  <si>
    <t>1-0</t>
  </si>
  <si>
    <t>5-2</t>
  </si>
  <si>
    <t>1-1</t>
  </si>
  <si>
    <t>1-2</t>
  </si>
  <si>
    <t>3-0</t>
  </si>
  <si>
    <t>T</t>
  </si>
  <si>
    <t>VENTURA</t>
  </si>
  <si>
    <t>SIMÓN</t>
  </si>
  <si>
    <t>Elx</t>
  </si>
  <si>
    <t>Llevant</t>
  </si>
  <si>
    <t>Novelda</t>
  </si>
  <si>
    <t>Aspense</t>
  </si>
  <si>
    <t>0-1</t>
  </si>
  <si>
    <t>3-2</t>
  </si>
  <si>
    <t>3-1</t>
  </si>
  <si>
    <t>2-1</t>
  </si>
  <si>
    <t>8-1</t>
  </si>
  <si>
    <t>5-1</t>
  </si>
  <si>
    <t>6-1</t>
  </si>
  <si>
    <t>2-0</t>
  </si>
  <si>
    <t>9-0</t>
  </si>
  <si>
    <t>MATA</t>
  </si>
  <si>
    <t>MESA</t>
  </si>
  <si>
    <t>QUILES</t>
  </si>
  <si>
    <t>BORREDÀ</t>
  </si>
  <si>
    <t>FÉREZ</t>
  </si>
  <si>
    <t>FERNANDO</t>
  </si>
  <si>
    <t>AGUSTÍ</t>
  </si>
  <si>
    <t>CHINI</t>
  </si>
  <si>
    <t>FERRER</t>
  </si>
  <si>
    <t>GADEA</t>
  </si>
  <si>
    <t>SAFONT</t>
  </si>
  <si>
    <t>VILLAR</t>
  </si>
  <si>
    <t>EGEA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</si>
</sst>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b/>
      <u val="single"/>
      <sz val="12.75"/>
      <color indexed="8"/>
      <name val="Arial"/>
      <family val="2"/>
    </font>
    <font>
      <sz val="10.35"/>
      <color indexed="8"/>
      <name val="Arial"/>
      <family val="2"/>
    </font>
    <font>
      <sz val="14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ck"/>
      <top style="thin"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4" borderId="27" xfId="0" applyNumberFormat="1" applyFill="1" applyBorder="1" applyAlignment="1">
      <alignment horizontal="center" textRotation="90"/>
    </xf>
    <xf numFmtId="49" fontId="0" fillId="0" borderId="28" xfId="0" applyNumberFormat="1" applyBorder="1" applyAlignment="1">
      <alignment horizontal="center" textRotation="90"/>
    </xf>
    <xf numFmtId="49" fontId="0" fillId="0" borderId="29" xfId="0" applyNumberFormat="1" applyBorder="1" applyAlignment="1">
      <alignment horizontal="center" textRotation="90"/>
    </xf>
    <xf numFmtId="49" fontId="0" fillId="0" borderId="0" xfId="0" applyNumberFormat="1" applyAlignment="1">
      <alignment textRotation="90"/>
    </xf>
    <xf numFmtId="49" fontId="0" fillId="0" borderId="0" xfId="0" applyNumberFormat="1" applyAlignment="1">
      <alignment horizontal="center" textRotation="90"/>
    </xf>
    <xf numFmtId="0" fontId="0" fillId="0" borderId="0" xfId="0" applyFont="1" applyAlignment="1">
      <alignment horizontal="center"/>
    </xf>
    <xf numFmtId="49" fontId="0" fillId="0" borderId="30" xfId="0" applyNumberFormat="1" applyFont="1" applyBorder="1" applyAlignment="1">
      <alignment horizontal="center" textRotation="90"/>
    </xf>
    <xf numFmtId="49" fontId="0" fillId="0" borderId="31" xfId="0" applyNumberFormat="1" applyBorder="1" applyAlignment="1">
      <alignment horizontal="center" textRotation="90"/>
    </xf>
    <xf numFmtId="49" fontId="0" fillId="0" borderId="32" xfId="0" applyNumberFormat="1" applyBorder="1" applyAlignment="1">
      <alignment horizontal="center" textRotation="90"/>
    </xf>
    <xf numFmtId="49" fontId="0" fillId="0" borderId="33" xfId="0" applyNumberFormat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49" fontId="1" fillId="35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5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0" fontId="0" fillId="0" borderId="61" xfId="0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0" borderId="69" xfId="0" applyFont="1" applyBorder="1" applyAlignment="1">
      <alignment horizontal="center" textRotation="90"/>
    </xf>
    <xf numFmtId="0" fontId="0" fillId="0" borderId="70" xfId="0" applyFont="1" applyBorder="1" applyAlignment="1">
      <alignment horizontal="center" textRotation="90"/>
    </xf>
    <xf numFmtId="0" fontId="0" fillId="0" borderId="70" xfId="0" applyFont="1" applyFill="1" applyBorder="1" applyAlignment="1">
      <alignment horizontal="center" textRotation="90"/>
    </xf>
    <xf numFmtId="0" fontId="0" fillId="0" borderId="7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65" xfId="0" applyFont="1" applyBorder="1" applyAlignment="1">
      <alignment/>
    </xf>
    <xf numFmtId="0" fontId="1" fillId="0" borderId="2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textRotation="90"/>
    </xf>
    <xf numFmtId="49" fontId="0" fillId="0" borderId="46" xfId="0" applyNumberFormat="1" applyBorder="1" applyAlignment="1">
      <alignment horizontal="center" textRotation="90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 quotePrefix="1">
      <alignment horizontal="center"/>
    </xf>
    <xf numFmtId="0" fontId="0" fillId="34" borderId="7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80" fontId="0" fillId="34" borderId="15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 quotePrefix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 textRotation="90"/>
    </xf>
    <xf numFmtId="49" fontId="0" fillId="0" borderId="46" xfId="0" applyNumberFormat="1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1" fillId="0" borderId="70" xfId="0" applyFont="1" applyBorder="1" applyAlignment="1">
      <alignment horizontal="center" textRotation="90"/>
    </xf>
    <xf numFmtId="0" fontId="8" fillId="3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" fillId="0" borderId="69" xfId="0" applyFont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28" xfId="0" applyNumberFormat="1" applyFont="1" applyBorder="1" applyAlignment="1">
      <alignment horizontal="center" textRotation="90"/>
    </xf>
    <xf numFmtId="0" fontId="3" fillId="0" borderId="51" xfId="0" applyFont="1" applyBorder="1" applyAlignment="1">
      <alignment horizontal="center" textRotation="90"/>
    </xf>
    <xf numFmtId="0" fontId="0" fillId="0" borderId="75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0" fillId="0" borderId="4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Classificacions!$B$2:$AE$2</c:f>
              <c:numCache>
                <c:ptCount val="30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At val="1"/>
        <c:auto val="1"/>
        <c:lblOffset val="100"/>
        <c:tickLblSkip val="1"/>
        <c:noMultiLvlLbl val="0"/>
      </c:catAx>
      <c:valAx>
        <c:axId val="64503524"/>
        <c:scaling>
          <c:orientation val="maxMin"/>
          <c:max val="1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13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Classificacions!$B$2:$AI$2</c:f>
              <c:numCache>
                <c:ptCount val="34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axMin"/>
          <c:max val="18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7975"/>
          <c:h val="0.964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At val="1"/>
        <c:auto val="1"/>
        <c:lblOffset val="100"/>
        <c:tickLblSkip val="1"/>
        <c:noMultiLvlLbl val="0"/>
      </c:catAx>
      <c:valAx>
        <c:axId val="1912540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</a:t>
            </a:r>
          </a:p>
        </c:rich>
      </c:tx>
      <c:layout>
        <c:manualLayout>
          <c:xMode val="factor"/>
          <c:yMode val="factor"/>
          <c:x val="-0.050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3"/>
          <c:w val="0.681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825"/>
          <c:w val="0.110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14</c:v>
                </c:pt>
                <c:pt idx="1">
                  <c:v>10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8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8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12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1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2"/>
  <sheetViews>
    <sheetView tabSelected="1" zoomScalePageLayoutView="0" workbookViewId="0" topLeftCell="A7">
      <pane xSplit="1" topLeftCell="Y1" activePane="topRight" state="frozen"/>
      <selection pane="topLeft" activeCell="A8" sqref="A8"/>
      <selection pane="topRight" activeCell="BX52" sqref="BX52"/>
    </sheetView>
  </sheetViews>
  <sheetFormatPr defaultColWidth="11.421875" defaultRowHeight="12.75"/>
  <cols>
    <col min="1" max="1" width="15.57421875" style="39" bestFit="1" customWidth="1"/>
    <col min="2" max="2" width="9.57421875" style="1" customWidth="1"/>
    <col min="3" max="3" width="7.57421875" style="1" customWidth="1"/>
    <col min="4" max="4" width="7.421875" style="1" customWidth="1"/>
    <col min="5" max="5" width="9.28125" style="1" customWidth="1"/>
    <col min="6" max="6" width="11.00390625" style="1" customWidth="1"/>
    <col min="7" max="7" width="6.57421875" style="1" customWidth="1"/>
    <col min="8" max="8" width="11.140625" style="1" customWidth="1"/>
    <col min="9" max="9" width="8.140625" style="1" customWidth="1"/>
    <col min="10" max="10" width="8.7109375" style="1" customWidth="1"/>
    <col min="11" max="11" width="13.421875" style="1" customWidth="1"/>
    <col min="12" max="12" width="9.421875" style="1" customWidth="1"/>
    <col min="13" max="13" width="13.140625" style="1" customWidth="1"/>
    <col min="14" max="14" width="12.7109375" style="1" customWidth="1"/>
    <col min="15" max="15" width="12.00390625" style="1" customWidth="1"/>
    <col min="16" max="16" width="5.8515625" style="1" customWidth="1"/>
    <col min="17" max="17" width="9.421875" style="2" customWidth="1"/>
    <col min="18" max="18" width="4.140625" style="1" customWidth="1"/>
    <col min="19" max="19" width="4.00390625" style="1" customWidth="1"/>
    <col min="20" max="20" width="4.140625" style="1" customWidth="1"/>
    <col min="21" max="21" width="4.00390625" style="1" customWidth="1"/>
    <col min="22" max="22" width="4.140625" style="1" customWidth="1"/>
    <col min="23" max="23" width="4.00390625" style="1" customWidth="1"/>
    <col min="24" max="24" width="4.140625" style="1" customWidth="1"/>
    <col min="25" max="25" width="4.00390625" style="1" customWidth="1"/>
    <col min="26" max="26" width="4.140625" style="1" customWidth="1"/>
    <col min="27" max="28" width="4.00390625" style="1" customWidth="1"/>
    <col min="29" max="29" width="4.140625" style="1" customWidth="1"/>
    <col min="30" max="30" width="4.00390625" style="1" customWidth="1"/>
    <col min="31" max="31" width="4.140625" style="1" customWidth="1"/>
    <col min="32" max="33" width="4.00390625" style="1" customWidth="1"/>
    <col min="34" max="34" width="4.140625" style="1" customWidth="1"/>
    <col min="35" max="35" width="4.00390625" style="1" customWidth="1"/>
    <col min="36" max="36" width="4.140625" style="1" customWidth="1"/>
    <col min="37" max="37" width="4.00390625" style="1" customWidth="1"/>
    <col min="38" max="38" width="4.140625" style="1" customWidth="1"/>
    <col min="39" max="39" width="4.00390625" style="1" customWidth="1"/>
    <col min="40" max="40" width="4.140625" style="1" customWidth="1"/>
    <col min="41" max="41" width="4.00390625" style="1" customWidth="1"/>
    <col min="42" max="43" width="4.140625" style="1" customWidth="1"/>
    <col min="44" max="44" width="4.00390625" style="1" customWidth="1"/>
    <col min="45" max="45" width="4.140625" style="1" customWidth="1"/>
    <col min="46" max="46" width="4.00390625" style="1" customWidth="1"/>
    <col min="47" max="47" width="4.140625" style="1" customWidth="1"/>
    <col min="48" max="61" width="4.00390625" style="1" hidden="1" customWidth="1"/>
    <col min="62" max="62" width="9.7109375" style="3" customWidth="1"/>
    <col min="63" max="63" width="4.140625" style="1" customWidth="1"/>
    <col min="64" max="64" width="4.00390625" style="1" customWidth="1"/>
    <col min="65" max="65" width="4.140625" style="1" customWidth="1"/>
    <col min="66" max="66" width="4.00390625" style="1" customWidth="1"/>
    <col min="67" max="67" width="4.140625" style="1" customWidth="1"/>
    <col min="68" max="68" width="4.00390625" style="1" customWidth="1"/>
    <col min="69" max="69" width="4.140625" style="1" customWidth="1"/>
    <col min="70" max="70" width="4.00390625" style="1" customWidth="1"/>
    <col min="71" max="71" width="4.140625" style="1" customWidth="1"/>
    <col min="72" max="73" width="4.00390625" style="1" customWidth="1"/>
    <col min="74" max="74" width="4.140625" style="1" customWidth="1"/>
    <col min="75" max="75" width="4.00390625" style="1" customWidth="1"/>
    <col min="76" max="76" width="4.140625" style="1" customWidth="1"/>
    <col min="77" max="78" width="4.00390625" style="1" customWidth="1"/>
    <col min="79" max="79" width="4.140625" style="1" customWidth="1"/>
    <col min="80" max="80" width="4.00390625" style="1" customWidth="1"/>
    <col min="81" max="81" width="4.140625" style="1" customWidth="1"/>
    <col min="82" max="82" width="4.00390625" style="1" customWidth="1"/>
    <col min="83" max="83" width="4.140625" style="1" customWidth="1"/>
    <col min="84" max="84" width="4.00390625" style="1" customWidth="1"/>
    <col min="85" max="85" width="4.140625" style="1" customWidth="1"/>
    <col min="86" max="86" width="4.00390625" style="1" customWidth="1"/>
    <col min="87" max="88" width="4.140625" style="1" customWidth="1"/>
    <col min="89" max="89" width="4.00390625" style="1" customWidth="1"/>
    <col min="90" max="90" width="4.140625" style="1" customWidth="1"/>
    <col min="91" max="91" width="4.00390625" style="1" customWidth="1"/>
    <col min="92" max="92" width="4.140625" style="1" customWidth="1"/>
    <col min="93" max="93" width="4.00390625" style="1" hidden="1" customWidth="1"/>
    <col min="94" max="94" width="4.140625" style="1" hidden="1" customWidth="1"/>
    <col min="95" max="106" width="4.00390625" style="1" hidden="1" customWidth="1"/>
    <col min="107" max="107" width="18.28125" style="0" hidden="1" customWidth="1"/>
    <col min="108" max="108" width="4.140625" style="1" hidden="1" customWidth="1"/>
    <col min="109" max="109" width="4.00390625" style="1" hidden="1" customWidth="1"/>
    <col min="110" max="110" width="4.140625" style="1" hidden="1" customWidth="1"/>
    <col min="111" max="111" width="4.00390625" style="1" hidden="1" customWidth="1"/>
    <col min="112" max="112" width="4.140625" style="1" hidden="1" customWidth="1"/>
    <col min="113" max="113" width="4.00390625" style="1" hidden="1" customWidth="1"/>
    <col min="114" max="114" width="4.140625" style="1" hidden="1" customWidth="1"/>
    <col min="115" max="115" width="4.00390625" style="1" hidden="1" customWidth="1"/>
    <col min="116" max="116" width="4.140625" style="1" hidden="1" customWidth="1"/>
    <col min="117" max="118" width="4.00390625" style="1" hidden="1" customWidth="1"/>
    <col min="119" max="119" width="4.140625" style="1" hidden="1" customWidth="1"/>
    <col min="120" max="120" width="4.00390625" style="1" hidden="1" customWidth="1"/>
    <col min="121" max="121" width="4.140625" style="1" hidden="1" customWidth="1"/>
    <col min="122" max="123" width="4.00390625" style="1" hidden="1" customWidth="1"/>
    <col min="124" max="124" width="4.140625" style="1" hidden="1" customWidth="1"/>
    <col min="125" max="125" width="4.00390625" style="1" hidden="1" customWidth="1"/>
    <col min="126" max="126" width="4.140625" style="1" hidden="1" customWidth="1"/>
    <col min="127" max="127" width="4.00390625" style="1" hidden="1" customWidth="1"/>
    <col min="128" max="128" width="4.140625" style="1" hidden="1" customWidth="1"/>
    <col min="129" max="129" width="4.00390625" style="1" hidden="1" customWidth="1"/>
    <col min="130" max="130" width="4.140625" style="1" hidden="1" customWidth="1"/>
    <col min="131" max="131" width="4.00390625" style="1" hidden="1" customWidth="1"/>
    <col min="132" max="133" width="4.140625" style="1" hidden="1" customWidth="1"/>
    <col min="134" max="134" width="4.00390625" style="1" hidden="1" customWidth="1"/>
    <col min="135" max="135" width="4.140625" style="1" hidden="1" customWidth="1"/>
    <col min="136" max="136" width="4.00390625" style="1" hidden="1" customWidth="1"/>
    <col min="137" max="137" width="4.140625" style="1" hidden="1" customWidth="1"/>
    <col min="138" max="151" width="4.00390625" style="1" hidden="1" customWidth="1"/>
    <col min="152" max="152" width="12.8515625" style="3" hidden="1" customWidth="1"/>
    <col min="153" max="153" width="4.140625" style="1" hidden="1" customWidth="1"/>
    <col min="154" max="154" width="4.00390625" style="1" hidden="1" customWidth="1"/>
    <col min="155" max="155" width="4.140625" style="1" hidden="1" customWidth="1"/>
    <col min="156" max="156" width="4.00390625" style="1" hidden="1" customWidth="1"/>
    <col min="157" max="157" width="4.140625" style="1" hidden="1" customWidth="1"/>
    <col min="158" max="158" width="4.00390625" style="1" hidden="1" customWidth="1"/>
    <col min="159" max="159" width="4.140625" style="1" hidden="1" customWidth="1"/>
    <col min="160" max="160" width="4.00390625" style="1" hidden="1" customWidth="1"/>
    <col min="161" max="161" width="4.140625" style="1" hidden="1" customWidth="1"/>
    <col min="162" max="163" width="4.00390625" style="1" hidden="1" customWidth="1"/>
    <col min="164" max="164" width="4.140625" style="1" hidden="1" customWidth="1"/>
    <col min="165" max="165" width="4.00390625" style="1" hidden="1" customWidth="1"/>
    <col min="166" max="166" width="4.140625" style="1" hidden="1" customWidth="1"/>
    <col min="167" max="168" width="4.00390625" style="1" hidden="1" customWidth="1"/>
    <col min="169" max="169" width="4.140625" style="1" hidden="1" customWidth="1"/>
    <col min="170" max="170" width="4.00390625" style="1" hidden="1" customWidth="1"/>
    <col min="171" max="171" width="4.140625" style="1" hidden="1" customWidth="1"/>
    <col min="172" max="172" width="4.00390625" style="1" hidden="1" customWidth="1"/>
    <col min="173" max="173" width="4.140625" style="1" hidden="1" customWidth="1"/>
    <col min="174" max="174" width="4.00390625" style="1" hidden="1" customWidth="1"/>
    <col min="175" max="175" width="4.140625" style="1" hidden="1" customWidth="1"/>
    <col min="176" max="176" width="4.00390625" style="1" hidden="1" customWidth="1"/>
    <col min="177" max="178" width="4.140625" style="1" hidden="1" customWidth="1"/>
    <col min="179" max="179" width="4.00390625" style="1" hidden="1" customWidth="1"/>
    <col min="180" max="180" width="4.140625" style="1" hidden="1" customWidth="1"/>
    <col min="181" max="181" width="4.00390625" style="1" hidden="1" customWidth="1"/>
    <col min="182" max="182" width="4.140625" style="1" hidden="1" customWidth="1"/>
    <col min="183" max="196" width="4.00390625" style="1" hidden="1" customWidth="1"/>
    <col min="197" max="197" width="7.140625" style="2" customWidth="1"/>
    <col min="198" max="198" width="4.140625" style="1" customWidth="1"/>
    <col min="199" max="199" width="4.00390625" style="1" customWidth="1"/>
    <col min="200" max="200" width="4.140625" style="1" customWidth="1"/>
    <col min="201" max="201" width="4.00390625" style="1" customWidth="1"/>
    <col min="202" max="202" width="4.140625" style="1" customWidth="1"/>
    <col min="203" max="203" width="4.00390625" style="1" customWidth="1"/>
    <col min="204" max="204" width="4.140625" style="1" customWidth="1"/>
    <col min="205" max="205" width="4.00390625" style="1" customWidth="1"/>
    <col min="206" max="206" width="4.140625" style="1" customWidth="1"/>
    <col min="207" max="208" width="4.00390625" style="1" customWidth="1"/>
    <col min="209" max="209" width="4.140625" style="1" customWidth="1"/>
    <col min="210" max="210" width="4.00390625" style="1" customWidth="1"/>
    <col min="211" max="211" width="4.140625" style="1" customWidth="1"/>
    <col min="212" max="213" width="4.00390625" style="1" customWidth="1"/>
    <col min="214" max="214" width="4.140625" style="1" customWidth="1"/>
    <col min="215" max="215" width="4.00390625" style="1" customWidth="1"/>
    <col min="216" max="216" width="4.140625" style="1" customWidth="1"/>
    <col min="217" max="217" width="4.00390625" style="1" customWidth="1"/>
    <col min="218" max="218" width="4.140625" style="1" customWidth="1"/>
    <col min="219" max="219" width="4.00390625" style="1" customWidth="1"/>
    <col min="220" max="220" width="4.140625" style="1" customWidth="1"/>
    <col min="221" max="221" width="4.00390625" style="1" customWidth="1"/>
    <col min="222" max="223" width="4.140625" style="1" customWidth="1"/>
    <col min="224" max="224" width="4.00390625" style="1" customWidth="1"/>
    <col min="225" max="225" width="4.140625" style="1" customWidth="1"/>
    <col min="226" max="226" width="4.00390625" style="1" customWidth="1"/>
    <col min="227" max="227" width="4.140625" style="1" customWidth="1"/>
    <col min="228" max="241" width="4.00390625" style="1" hidden="1" customWidth="1"/>
  </cols>
  <sheetData>
    <row r="1" spans="9:241" ht="14.25" thickBot="1" thickTop="1">
      <c r="I1" s="1">
        <f>(90*K1)</f>
        <v>1350</v>
      </c>
      <c r="K1" s="1">
        <v>15</v>
      </c>
      <c r="EV1" s="2"/>
      <c r="IG1" s="26"/>
    </row>
    <row r="2" spans="1:255" s="38" customFormat="1" ht="25.5" customHeight="1" thickBot="1" thickTop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34"/>
      <c r="R2" s="35" t="s">
        <v>67</v>
      </c>
      <c r="S2" s="36" t="s">
        <v>68</v>
      </c>
      <c r="T2" s="36" t="s">
        <v>69</v>
      </c>
      <c r="U2" s="36" t="s">
        <v>70</v>
      </c>
      <c r="V2" s="36" t="s">
        <v>70</v>
      </c>
      <c r="W2" s="36" t="s">
        <v>71</v>
      </c>
      <c r="X2" s="36" t="s">
        <v>72</v>
      </c>
      <c r="Y2" s="36" t="s">
        <v>73</v>
      </c>
      <c r="Z2" s="36" t="s">
        <v>74</v>
      </c>
      <c r="AA2" s="36" t="s">
        <v>70</v>
      </c>
      <c r="AB2" s="36" t="s">
        <v>70</v>
      </c>
      <c r="AC2" s="36" t="s">
        <v>68</v>
      </c>
      <c r="AD2" s="36" t="s">
        <v>82</v>
      </c>
      <c r="AE2" s="36" t="s">
        <v>83</v>
      </c>
      <c r="AF2" s="36" t="s">
        <v>84</v>
      </c>
      <c r="AG2" s="36" t="s">
        <v>85</v>
      </c>
      <c r="AH2" s="36" t="s">
        <v>86</v>
      </c>
      <c r="AI2" s="36" t="s">
        <v>72</v>
      </c>
      <c r="AJ2" s="36" t="s">
        <v>87</v>
      </c>
      <c r="AK2" s="36" t="s">
        <v>88</v>
      </c>
      <c r="AL2" s="36" t="s">
        <v>89</v>
      </c>
      <c r="AM2" s="36" t="s">
        <v>83</v>
      </c>
      <c r="AN2" s="36" t="s">
        <v>74</v>
      </c>
      <c r="AO2" s="36" t="s">
        <v>84</v>
      </c>
      <c r="AP2" s="36" t="s">
        <v>74</v>
      </c>
      <c r="AQ2" s="36" t="s">
        <v>89</v>
      </c>
      <c r="AR2" s="36" t="s">
        <v>89</v>
      </c>
      <c r="AS2" s="36" t="s">
        <v>90</v>
      </c>
      <c r="AT2" s="36" t="s">
        <v>70</v>
      </c>
      <c r="AU2" s="36" t="s">
        <v>89</v>
      </c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4"/>
      <c r="BK2" s="36" t="str">
        <f>R2</f>
        <v>3-4</v>
      </c>
      <c r="BL2" s="36" t="str">
        <f aca="true" t="shared" si="0" ref="BL2:DB2">S2</f>
        <v>2-2</v>
      </c>
      <c r="BM2" s="36" t="str">
        <f t="shared" si="0"/>
        <v>0-3</v>
      </c>
      <c r="BN2" s="36" t="str">
        <f t="shared" si="0"/>
        <v>1-0</v>
      </c>
      <c r="BO2" s="36" t="str">
        <f t="shared" si="0"/>
        <v>1-0</v>
      </c>
      <c r="BP2" s="36" t="str">
        <f t="shared" si="0"/>
        <v>5-2</v>
      </c>
      <c r="BQ2" s="36" t="str">
        <f t="shared" si="0"/>
        <v>1-1</v>
      </c>
      <c r="BR2" s="36" t="str">
        <f t="shared" si="0"/>
        <v>1-2</v>
      </c>
      <c r="BS2" s="36" t="str">
        <f t="shared" si="0"/>
        <v>3-0</v>
      </c>
      <c r="BT2" s="36" t="str">
        <f t="shared" si="0"/>
        <v>1-0</v>
      </c>
      <c r="BU2" s="36" t="str">
        <f t="shared" si="0"/>
        <v>1-0</v>
      </c>
      <c r="BV2" s="36" t="str">
        <f t="shared" si="0"/>
        <v>2-2</v>
      </c>
      <c r="BW2" s="36" t="str">
        <f t="shared" si="0"/>
        <v>0-1</v>
      </c>
      <c r="BX2" s="36" t="str">
        <f t="shared" si="0"/>
        <v>3-2</v>
      </c>
      <c r="BY2" s="36" t="str">
        <f t="shared" si="0"/>
        <v>3-1</v>
      </c>
      <c r="BZ2" s="36" t="str">
        <f t="shared" si="0"/>
        <v>2-1</v>
      </c>
      <c r="CA2" s="36" t="str">
        <f t="shared" si="0"/>
        <v>8-1</v>
      </c>
      <c r="CB2" s="36" t="str">
        <f t="shared" si="0"/>
        <v>1-1</v>
      </c>
      <c r="CC2" s="36" t="str">
        <f t="shared" si="0"/>
        <v>5-1</v>
      </c>
      <c r="CD2" s="36" t="str">
        <f t="shared" si="0"/>
        <v>6-1</v>
      </c>
      <c r="CE2" s="36" t="str">
        <f t="shared" si="0"/>
        <v>2-0</v>
      </c>
      <c r="CF2" s="36" t="str">
        <f t="shared" si="0"/>
        <v>3-2</v>
      </c>
      <c r="CG2" s="36" t="str">
        <f t="shared" si="0"/>
        <v>3-0</v>
      </c>
      <c r="CH2" s="36" t="str">
        <f t="shared" si="0"/>
        <v>3-1</v>
      </c>
      <c r="CI2" s="36" t="str">
        <f t="shared" si="0"/>
        <v>3-0</v>
      </c>
      <c r="CJ2" s="36" t="str">
        <f t="shared" si="0"/>
        <v>2-0</v>
      </c>
      <c r="CK2" s="36" t="str">
        <f t="shared" si="0"/>
        <v>2-0</v>
      </c>
      <c r="CL2" s="36" t="str">
        <f t="shared" si="0"/>
        <v>9-0</v>
      </c>
      <c r="CM2" s="36" t="str">
        <f t="shared" si="0"/>
        <v>1-0</v>
      </c>
      <c r="CN2" s="36" t="str">
        <f t="shared" si="0"/>
        <v>2-0</v>
      </c>
      <c r="CO2" s="36">
        <f t="shared" si="0"/>
        <v>0</v>
      </c>
      <c r="CP2" s="36">
        <f t="shared" si="0"/>
        <v>0</v>
      </c>
      <c r="CQ2" s="36">
        <f t="shared" si="0"/>
        <v>0</v>
      </c>
      <c r="CR2" s="36">
        <f t="shared" si="0"/>
        <v>0</v>
      </c>
      <c r="CS2" s="36">
        <f t="shared" si="0"/>
        <v>0</v>
      </c>
      <c r="CT2" s="36">
        <f t="shared" si="0"/>
        <v>0</v>
      </c>
      <c r="CU2" s="36">
        <f t="shared" si="0"/>
        <v>0</v>
      </c>
      <c r="CV2" s="36">
        <f t="shared" si="0"/>
        <v>0</v>
      </c>
      <c r="CW2" s="36">
        <f t="shared" si="0"/>
        <v>0</v>
      </c>
      <c r="CX2" s="36">
        <f t="shared" si="0"/>
        <v>0</v>
      </c>
      <c r="CY2" s="36">
        <f t="shared" si="0"/>
        <v>0</v>
      </c>
      <c r="CZ2" s="36">
        <f t="shared" si="0"/>
        <v>0</v>
      </c>
      <c r="DA2" s="36">
        <f t="shared" si="0"/>
        <v>0</v>
      </c>
      <c r="DB2" s="36">
        <f t="shared" si="0"/>
        <v>0</v>
      </c>
      <c r="DC2" s="34"/>
      <c r="DD2" s="36" t="str">
        <f>BK2</f>
        <v>3-4</v>
      </c>
      <c r="DE2" s="36" t="str">
        <f aca="true" t="shared" si="1" ref="DE2:EU2">BL2</f>
        <v>2-2</v>
      </c>
      <c r="DF2" s="36" t="str">
        <f t="shared" si="1"/>
        <v>0-3</v>
      </c>
      <c r="DG2" s="36" t="str">
        <f t="shared" si="1"/>
        <v>1-0</v>
      </c>
      <c r="DH2" s="36" t="str">
        <f t="shared" si="1"/>
        <v>1-0</v>
      </c>
      <c r="DI2" s="36" t="str">
        <f t="shared" si="1"/>
        <v>5-2</v>
      </c>
      <c r="DJ2" s="36" t="str">
        <f t="shared" si="1"/>
        <v>1-1</v>
      </c>
      <c r="DK2" s="36" t="str">
        <f t="shared" si="1"/>
        <v>1-2</v>
      </c>
      <c r="DL2" s="36" t="str">
        <f t="shared" si="1"/>
        <v>3-0</v>
      </c>
      <c r="DM2" s="36" t="str">
        <f t="shared" si="1"/>
        <v>1-0</v>
      </c>
      <c r="DN2" s="36" t="str">
        <f t="shared" si="1"/>
        <v>1-0</v>
      </c>
      <c r="DO2" s="36" t="str">
        <f t="shared" si="1"/>
        <v>2-2</v>
      </c>
      <c r="DP2" s="36" t="str">
        <f t="shared" si="1"/>
        <v>0-1</v>
      </c>
      <c r="DQ2" s="36" t="str">
        <f t="shared" si="1"/>
        <v>3-2</v>
      </c>
      <c r="DR2" s="36" t="str">
        <f t="shared" si="1"/>
        <v>3-1</v>
      </c>
      <c r="DS2" s="36" t="str">
        <f t="shared" si="1"/>
        <v>2-1</v>
      </c>
      <c r="DT2" s="36" t="str">
        <f t="shared" si="1"/>
        <v>8-1</v>
      </c>
      <c r="DU2" s="36" t="str">
        <f t="shared" si="1"/>
        <v>1-1</v>
      </c>
      <c r="DV2" s="36" t="str">
        <f t="shared" si="1"/>
        <v>5-1</v>
      </c>
      <c r="DW2" s="36" t="str">
        <f t="shared" si="1"/>
        <v>6-1</v>
      </c>
      <c r="DX2" s="36" t="str">
        <f t="shared" si="1"/>
        <v>2-0</v>
      </c>
      <c r="DY2" s="36" t="str">
        <f t="shared" si="1"/>
        <v>3-2</v>
      </c>
      <c r="DZ2" s="36" t="str">
        <f t="shared" si="1"/>
        <v>3-0</v>
      </c>
      <c r="EA2" s="36" t="str">
        <f t="shared" si="1"/>
        <v>3-1</v>
      </c>
      <c r="EB2" s="36" t="str">
        <f t="shared" si="1"/>
        <v>3-0</v>
      </c>
      <c r="EC2" s="36" t="str">
        <f t="shared" si="1"/>
        <v>2-0</v>
      </c>
      <c r="ED2" s="36" t="str">
        <f t="shared" si="1"/>
        <v>2-0</v>
      </c>
      <c r="EE2" s="36" t="str">
        <f t="shared" si="1"/>
        <v>9-0</v>
      </c>
      <c r="EF2" s="36" t="str">
        <f t="shared" si="1"/>
        <v>1-0</v>
      </c>
      <c r="EG2" s="36" t="str">
        <f t="shared" si="1"/>
        <v>2-0</v>
      </c>
      <c r="EH2" s="36">
        <f t="shared" si="1"/>
        <v>0</v>
      </c>
      <c r="EI2" s="36">
        <f t="shared" si="1"/>
        <v>0</v>
      </c>
      <c r="EJ2" s="36">
        <f t="shared" si="1"/>
        <v>0</v>
      </c>
      <c r="EK2" s="36">
        <f t="shared" si="1"/>
        <v>0</v>
      </c>
      <c r="EL2" s="36">
        <f t="shared" si="1"/>
        <v>0</v>
      </c>
      <c r="EM2" s="36">
        <f t="shared" si="1"/>
        <v>0</v>
      </c>
      <c r="EN2" s="36">
        <f t="shared" si="1"/>
        <v>0</v>
      </c>
      <c r="EO2" s="36">
        <f t="shared" si="1"/>
        <v>0</v>
      </c>
      <c r="EP2" s="36">
        <f t="shared" si="1"/>
        <v>0</v>
      </c>
      <c r="EQ2" s="36">
        <f t="shared" si="1"/>
        <v>0</v>
      </c>
      <c r="ER2" s="36">
        <f t="shared" si="1"/>
        <v>0</v>
      </c>
      <c r="ES2" s="36">
        <f t="shared" si="1"/>
        <v>0</v>
      </c>
      <c r="ET2" s="36">
        <f t="shared" si="1"/>
        <v>0</v>
      </c>
      <c r="EU2" s="36">
        <f t="shared" si="1"/>
        <v>0</v>
      </c>
      <c r="EV2" s="34"/>
      <c r="EW2" s="36" t="str">
        <f>DD2</f>
        <v>3-4</v>
      </c>
      <c r="EX2" s="36" t="str">
        <f aca="true" t="shared" si="2" ref="EX2:GN2">DE2</f>
        <v>2-2</v>
      </c>
      <c r="EY2" s="36" t="str">
        <f t="shared" si="2"/>
        <v>0-3</v>
      </c>
      <c r="EZ2" s="36" t="str">
        <f t="shared" si="2"/>
        <v>1-0</v>
      </c>
      <c r="FA2" s="36" t="str">
        <f t="shared" si="2"/>
        <v>1-0</v>
      </c>
      <c r="FB2" s="36" t="str">
        <f t="shared" si="2"/>
        <v>5-2</v>
      </c>
      <c r="FC2" s="36" t="str">
        <f t="shared" si="2"/>
        <v>1-1</v>
      </c>
      <c r="FD2" s="36" t="str">
        <f t="shared" si="2"/>
        <v>1-2</v>
      </c>
      <c r="FE2" s="36" t="str">
        <f t="shared" si="2"/>
        <v>3-0</v>
      </c>
      <c r="FF2" s="36" t="str">
        <f t="shared" si="2"/>
        <v>1-0</v>
      </c>
      <c r="FG2" s="36" t="str">
        <f t="shared" si="2"/>
        <v>1-0</v>
      </c>
      <c r="FH2" s="36" t="str">
        <f t="shared" si="2"/>
        <v>2-2</v>
      </c>
      <c r="FI2" s="36" t="str">
        <f t="shared" si="2"/>
        <v>0-1</v>
      </c>
      <c r="FJ2" s="36" t="str">
        <f t="shared" si="2"/>
        <v>3-2</v>
      </c>
      <c r="FK2" s="36" t="str">
        <f t="shared" si="2"/>
        <v>3-1</v>
      </c>
      <c r="FL2" s="36" t="str">
        <f t="shared" si="2"/>
        <v>2-1</v>
      </c>
      <c r="FM2" s="36" t="str">
        <f t="shared" si="2"/>
        <v>8-1</v>
      </c>
      <c r="FN2" s="36" t="str">
        <f t="shared" si="2"/>
        <v>1-1</v>
      </c>
      <c r="FO2" s="36" t="str">
        <f t="shared" si="2"/>
        <v>5-1</v>
      </c>
      <c r="FP2" s="36" t="str">
        <f t="shared" si="2"/>
        <v>6-1</v>
      </c>
      <c r="FQ2" s="36" t="str">
        <f t="shared" si="2"/>
        <v>2-0</v>
      </c>
      <c r="FR2" s="36" t="str">
        <f t="shared" si="2"/>
        <v>3-2</v>
      </c>
      <c r="FS2" s="36" t="str">
        <f t="shared" si="2"/>
        <v>3-0</v>
      </c>
      <c r="FT2" s="36" t="str">
        <f t="shared" si="2"/>
        <v>3-1</v>
      </c>
      <c r="FU2" s="36" t="str">
        <f t="shared" si="2"/>
        <v>3-0</v>
      </c>
      <c r="FV2" s="36" t="str">
        <f t="shared" si="2"/>
        <v>2-0</v>
      </c>
      <c r="FW2" s="36" t="str">
        <f t="shared" si="2"/>
        <v>2-0</v>
      </c>
      <c r="FX2" s="36" t="str">
        <f t="shared" si="2"/>
        <v>9-0</v>
      </c>
      <c r="FY2" s="36" t="str">
        <f t="shared" si="2"/>
        <v>1-0</v>
      </c>
      <c r="FZ2" s="36" t="str">
        <f t="shared" si="2"/>
        <v>2-0</v>
      </c>
      <c r="GA2" s="36">
        <f t="shared" si="2"/>
        <v>0</v>
      </c>
      <c r="GB2" s="36">
        <f t="shared" si="2"/>
        <v>0</v>
      </c>
      <c r="GC2" s="36">
        <f t="shared" si="2"/>
        <v>0</v>
      </c>
      <c r="GD2" s="36">
        <f t="shared" si="2"/>
        <v>0</v>
      </c>
      <c r="GE2" s="36">
        <f t="shared" si="2"/>
        <v>0</v>
      </c>
      <c r="GF2" s="36">
        <f t="shared" si="2"/>
        <v>0</v>
      </c>
      <c r="GG2" s="36">
        <f t="shared" si="2"/>
        <v>0</v>
      </c>
      <c r="GH2" s="36">
        <f t="shared" si="2"/>
        <v>0</v>
      </c>
      <c r="GI2" s="36">
        <f>EP2</f>
        <v>0</v>
      </c>
      <c r="GJ2" s="36">
        <f>EQ2</f>
        <v>0</v>
      </c>
      <c r="GK2" s="36">
        <f>ER2</f>
        <v>0</v>
      </c>
      <c r="GL2" s="36">
        <f t="shared" si="2"/>
        <v>0</v>
      </c>
      <c r="GM2" s="36">
        <f t="shared" si="2"/>
        <v>0</v>
      </c>
      <c r="GN2" s="36">
        <f t="shared" si="2"/>
        <v>0</v>
      </c>
      <c r="GO2" s="34"/>
      <c r="GP2" s="36" t="str">
        <f>EW2</f>
        <v>3-4</v>
      </c>
      <c r="GQ2" s="36" t="str">
        <f aca="true" t="shared" si="3" ref="GQ2:IG2">EX2</f>
        <v>2-2</v>
      </c>
      <c r="GR2" s="36" t="str">
        <f t="shared" si="3"/>
        <v>0-3</v>
      </c>
      <c r="GS2" s="36" t="str">
        <f t="shared" si="3"/>
        <v>1-0</v>
      </c>
      <c r="GT2" s="36" t="str">
        <f t="shared" si="3"/>
        <v>1-0</v>
      </c>
      <c r="GU2" s="36" t="str">
        <f t="shared" si="3"/>
        <v>5-2</v>
      </c>
      <c r="GV2" s="36" t="str">
        <f t="shared" si="3"/>
        <v>1-1</v>
      </c>
      <c r="GW2" s="36" t="str">
        <f t="shared" si="3"/>
        <v>1-2</v>
      </c>
      <c r="GX2" s="36" t="str">
        <f t="shared" si="3"/>
        <v>3-0</v>
      </c>
      <c r="GY2" s="36" t="str">
        <f t="shared" si="3"/>
        <v>1-0</v>
      </c>
      <c r="GZ2" s="36" t="str">
        <f t="shared" si="3"/>
        <v>1-0</v>
      </c>
      <c r="HA2" s="36" t="str">
        <f t="shared" si="3"/>
        <v>2-2</v>
      </c>
      <c r="HB2" s="36" t="str">
        <f t="shared" si="3"/>
        <v>0-1</v>
      </c>
      <c r="HC2" s="36" t="str">
        <f t="shared" si="3"/>
        <v>3-2</v>
      </c>
      <c r="HD2" s="36" t="str">
        <f t="shared" si="3"/>
        <v>3-1</v>
      </c>
      <c r="HE2" s="36" t="str">
        <f t="shared" si="3"/>
        <v>2-1</v>
      </c>
      <c r="HF2" s="36" t="str">
        <f t="shared" si="3"/>
        <v>8-1</v>
      </c>
      <c r="HG2" s="36" t="str">
        <f t="shared" si="3"/>
        <v>1-1</v>
      </c>
      <c r="HH2" s="36" t="str">
        <f t="shared" si="3"/>
        <v>5-1</v>
      </c>
      <c r="HI2" s="36" t="str">
        <f t="shared" si="3"/>
        <v>6-1</v>
      </c>
      <c r="HJ2" s="36" t="str">
        <f t="shared" si="3"/>
        <v>2-0</v>
      </c>
      <c r="HK2" s="36" t="str">
        <f t="shared" si="3"/>
        <v>3-2</v>
      </c>
      <c r="HL2" s="36" t="str">
        <f t="shared" si="3"/>
        <v>3-0</v>
      </c>
      <c r="HM2" s="36" t="str">
        <f t="shared" si="3"/>
        <v>3-1</v>
      </c>
      <c r="HN2" s="36" t="str">
        <f t="shared" si="3"/>
        <v>3-0</v>
      </c>
      <c r="HO2" s="36" t="str">
        <f t="shared" si="3"/>
        <v>2-0</v>
      </c>
      <c r="HP2" s="36" t="str">
        <f t="shared" si="3"/>
        <v>2-0</v>
      </c>
      <c r="HQ2" s="36" t="str">
        <f t="shared" si="3"/>
        <v>9-0</v>
      </c>
      <c r="HR2" s="36" t="str">
        <f t="shared" si="3"/>
        <v>1-0</v>
      </c>
      <c r="HS2" s="143" t="str">
        <f t="shared" si="3"/>
        <v>2-0</v>
      </c>
      <c r="HT2" s="35">
        <f t="shared" si="3"/>
        <v>0</v>
      </c>
      <c r="HU2" s="36">
        <f t="shared" si="3"/>
        <v>0</v>
      </c>
      <c r="HV2" s="36">
        <f t="shared" si="3"/>
        <v>0</v>
      </c>
      <c r="HW2" s="36">
        <f t="shared" si="3"/>
        <v>0</v>
      </c>
      <c r="HX2" s="36">
        <f t="shared" si="3"/>
        <v>0</v>
      </c>
      <c r="HY2" s="36">
        <f t="shared" si="3"/>
        <v>0</v>
      </c>
      <c r="HZ2" s="36">
        <f t="shared" si="3"/>
        <v>0</v>
      </c>
      <c r="IA2" s="36">
        <f t="shared" si="3"/>
        <v>0</v>
      </c>
      <c r="IB2" s="36">
        <f t="shared" si="3"/>
        <v>0</v>
      </c>
      <c r="IC2" s="36">
        <f t="shared" si="3"/>
        <v>0</v>
      </c>
      <c r="ID2" s="36">
        <f t="shared" si="3"/>
        <v>0</v>
      </c>
      <c r="IE2" s="36">
        <f t="shared" si="3"/>
        <v>0</v>
      </c>
      <c r="IF2" s="36">
        <f t="shared" si="3"/>
        <v>0</v>
      </c>
      <c r="IG2" s="143">
        <f t="shared" si="3"/>
        <v>0</v>
      </c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14" customFormat="1" ht="91.5" customHeight="1" thickBot="1" thickTop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3"/>
      <c r="R3" s="129" t="s">
        <v>56</v>
      </c>
      <c r="S3" s="163" t="s">
        <v>57</v>
      </c>
      <c r="T3" s="130" t="s">
        <v>58</v>
      </c>
      <c r="U3" s="130" t="s">
        <v>59</v>
      </c>
      <c r="V3" s="163" t="s">
        <v>60</v>
      </c>
      <c r="W3" s="130" t="s">
        <v>61</v>
      </c>
      <c r="X3" s="163" t="s">
        <v>62</v>
      </c>
      <c r="Y3" s="130" t="s">
        <v>63</v>
      </c>
      <c r="Z3" s="163" t="s">
        <v>64</v>
      </c>
      <c r="AA3" s="130" t="s">
        <v>65</v>
      </c>
      <c r="AB3" s="163" t="s">
        <v>66</v>
      </c>
      <c r="AC3" s="130" t="s">
        <v>78</v>
      </c>
      <c r="AD3" s="163" t="s">
        <v>79</v>
      </c>
      <c r="AE3" s="130" t="s">
        <v>80</v>
      </c>
      <c r="AF3" s="163" t="s">
        <v>81</v>
      </c>
      <c r="AG3" s="170" t="s">
        <v>56</v>
      </c>
      <c r="AH3" s="130" t="s">
        <v>57</v>
      </c>
      <c r="AI3" s="163" t="s">
        <v>58</v>
      </c>
      <c r="AJ3" s="163" t="s">
        <v>59</v>
      </c>
      <c r="AK3" s="130" t="s">
        <v>60</v>
      </c>
      <c r="AL3" s="163" t="s">
        <v>61</v>
      </c>
      <c r="AM3" s="130" t="s">
        <v>62</v>
      </c>
      <c r="AN3" s="163" t="s">
        <v>63</v>
      </c>
      <c r="AO3" s="130" t="s">
        <v>64</v>
      </c>
      <c r="AP3" s="163" t="s">
        <v>65</v>
      </c>
      <c r="AQ3" s="130" t="s">
        <v>66</v>
      </c>
      <c r="AR3" s="163" t="s">
        <v>78</v>
      </c>
      <c r="AS3" s="130" t="s">
        <v>79</v>
      </c>
      <c r="AT3" s="163" t="s">
        <v>80</v>
      </c>
      <c r="AU3" s="130" t="s">
        <v>81</v>
      </c>
      <c r="AV3" s="130"/>
      <c r="AW3" s="130"/>
      <c r="AX3" s="130"/>
      <c r="AY3" s="130"/>
      <c r="AZ3" s="130"/>
      <c r="BA3" s="130"/>
      <c r="BB3" s="130"/>
      <c r="BC3" s="130"/>
      <c r="BD3" s="142"/>
      <c r="BE3" s="142"/>
      <c r="BF3" s="142"/>
      <c r="BG3" s="131"/>
      <c r="BH3" s="131"/>
      <c r="BI3" s="131"/>
      <c r="BJ3" s="33"/>
      <c r="BK3" s="129" t="s">
        <v>56</v>
      </c>
      <c r="BL3" s="163" t="s">
        <v>57</v>
      </c>
      <c r="BM3" s="130" t="s">
        <v>58</v>
      </c>
      <c r="BN3" s="130" t="s">
        <v>59</v>
      </c>
      <c r="BO3" s="163" t="s">
        <v>60</v>
      </c>
      <c r="BP3" s="130" t="s">
        <v>61</v>
      </c>
      <c r="BQ3" s="163" t="s">
        <v>62</v>
      </c>
      <c r="BR3" s="130" t="s">
        <v>63</v>
      </c>
      <c r="BS3" s="163" t="s">
        <v>64</v>
      </c>
      <c r="BT3" s="130" t="s">
        <v>65</v>
      </c>
      <c r="BU3" s="163" t="s">
        <v>66</v>
      </c>
      <c r="BV3" s="130" t="s">
        <v>78</v>
      </c>
      <c r="BW3" s="163" t="s">
        <v>79</v>
      </c>
      <c r="BX3" s="130" t="s">
        <v>80</v>
      </c>
      <c r="BY3" s="163" t="s">
        <v>81</v>
      </c>
      <c r="BZ3" s="170" t="s">
        <v>56</v>
      </c>
      <c r="CA3" s="130" t="s">
        <v>57</v>
      </c>
      <c r="CB3" s="163" t="s">
        <v>58</v>
      </c>
      <c r="CC3" s="163" t="s">
        <v>59</v>
      </c>
      <c r="CD3" s="130" t="s">
        <v>60</v>
      </c>
      <c r="CE3" s="163" t="s">
        <v>61</v>
      </c>
      <c r="CF3" s="130" t="s">
        <v>62</v>
      </c>
      <c r="CG3" s="163" t="s">
        <v>63</v>
      </c>
      <c r="CH3" s="130" t="s">
        <v>64</v>
      </c>
      <c r="CI3" s="163" t="s">
        <v>65</v>
      </c>
      <c r="CJ3" s="130" t="s">
        <v>66</v>
      </c>
      <c r="CK3" s="163" t="s">
        <v>78</v>
      </c>
      <c r="CL3" s="130" t="s">
        <v>79</v>
      </c>
      <c r="CM3" s="163" t="s">
        <v>80</v>
      </c>
      <c r="CN3" s="130" t="s">
        <v>81</v>
      </c>
      <c r="CO3" s="135">
        <f aca="true" t="shared" si="4" ref="CO3:DB3">AV3</f>
        <v>0</v>
      </c>
      <c r="CP3" s="135">
        <f t="shared" si="4"/>
        <v>0</v>
      </c>
      <c r="CQ3" s="135">
        <f t="shared" si="4"/>
        <v>0</v>
      </c>
      <c r="CR3" s="135">
        <f t="shared" si="4"/>
        <v>0</v>
      </c>
      <c r="CS3" s="135">
        <f t="shared" si="4"/>
        <v>0</v>
      </c>
      <c r="CT3" s="135">
        <f t="shared" si="4"/>
        <v>0</v>
      </c>
      <c r="CU3" s="135">
        <f t="shared" si="4"/>
        <v>0</v>
      </c>
      <c r="CV3" s="135">
        <f t="shared" si="4"/>
        <v>0</v>
      </c>
      <c r="CW3" s="135">
        <f t="shared" si="4"/>
        <v>0</v>
      </c>
      <c r="CX3" s="135">
        <f t="shared" si="4"/>
        <v>0</v>
      </c>
      <c r="CY3" s="135">
        <f t="shared" si="4"/>
        <v>0</v>
      </c>
      <c r="CZ3" s="135">
        <f t="shared" si="4"/>
        <v>0</v>
      </c>
      <c r="DA3" s="135">
        <f t="shared" si="4"/>
        <v>0</v>
      </c>
      <c r="DB3" s="135">
        <f t="shared" si="4"/>
        <v>0</v>
      </c>
      <c r="DC3" s="160"/>
      <c r="DD3" s="135" t="str">
        <f>BK3</f>
        <v>Lorca</v>
      </c>
      <c r="DE3" s="135" t="str">
        <f aca="true" t="shared" si="5" ref="DE3:EU3">BL3</f>
        <v>Manacor</v>
      </c>
      <c r="DF3" s="135" t="str">
        <f t="shared" si="5"/>
        <v>PD Soriano</v>
      </c>
      <c r="DG3" s="135" t="str">
        <f t="shared" si="5"/>
        <v>Hellín</v>
      </c>
      <c r="DH3" s="135" t="str">
        <f t="shared" si="5"/>
        <v>Castelló</v>
      </c>
      <c r="DI3" s="135" t="str">
        <f t="shared" si="5"/>
        <v>Villena</v>
      </c>
      <c r="DJ3" s="135" t="str">
        <f t="shared" si="5"/>
        <v>Alacant</v>
      </c>
      <c r="DK3" s="135" t="str">
        <f t="shared" si="5"/>
        <v>Naval</v>
      </c>
      <c r="DL3" s="135" t="str">
        <f t="shared" si="5"/>
        <v>Albacete</v>
      </c>
      <c r="DM3" s="135" t="str">
        <f t="shared" si="5"/>
        <v>Maó</v>
      </c>
      <c r="DN3" s="135" t="str">
        <f t="shared" si="5"/>
        <v>Catarroja</v>
      </c>
      <c r="DO3" s="135" t="str">
        <f t="shared" si="5"/>
        <v>Elx</v>
      </c>
      <c r="DP3" s="135" t="str">
        <f t="shared" si="5"/>
        <v>Llevant</v>
      </c>
      <c r="DQ3" s="135" t="str">
        <f t="shared" si="5"/>
        <v>Novelda</v>
      </c>
      <c r="DR3" s="135" t="str">
        <f t="shared" si="5"/>
        <v>Aspense</v>
      </c>
      <c r="DS3" s="135" t="str">
        <f t="shared" si="5"/>
        <v>Lorca</v>
      </c>
      <c r="DT3" s="135" t="str">
        <f t="shared" si="5"/>
        <v>Manacor</v>
      </c>
      <c r="DU3" s="135" t="str">
        <f t="shared" si="5"/>
        <v>PD Soriano</v>
      </c>
      <c r="DV3" s="135" t="str">
        <f t="shared" si="5"/>
        <v>Hellín</v>
      </c>
      <c r="DW3" s="135" t="str">
        <f t="shared" si="5"/>
        <v>Castelló</v>
      </c>
      <c r="DX3" s="135" t="str">
        <f t="shared" si="5"/>
        <v>Villena</v>
      </c>
      <c r="DY3" s="135" t="str">
        <f t="shared" si="5"/>
        <v>Alacant</v>
      </c>
      <c r="DZ3" s="135" t="str">
        <f t="shared" si="5"/>
        <v>Naval</v>
      </c>
      <c r="EA3" s="135" t="str">
        <f t="shared" si="5"/>
        <v>Albacete</v>
      </c>
      <c r="EB3" s="135" t="str">
        <f t="shared" si="5"/>
        <v>Maó</v>
      </c>
      <c r="EC3" s="135" t="str">
        <f t="shared" si="5"/>
        <v>Catarroja</v>
      </c>
      <c r="ED3" s="135" t="str">
        <f t="shared" si="5"/>
        <v>Elx</v>
      </c>
      <c r="EE3" s="135" t="str">
        <f t="shared" si="5"/>
        <v>Llevant</v>
      </c>
      <c r="EF3" s="135" t="str">
        <f t="shared" si="5"/>
        <v>Novelda</v>
      </c>
      <c r="EG3" s="135" t="str">
        <f t="shared" si="5"/>
        <v>Aspense</v>
      </c>
      <c r="EH3" s="135">
        <f t="shared" si="5"/>
        <v>0</v>
      </c>
      <c r="EI3" s="135">
        <f t="shared" si="5"/>
        <v>0</v>
      </c>
      <c r="EJ3" s="135">
        <f t="shared" si="5"/>
        <v>0</v>
      </c>
      <c r="EK3" s="135">
        <f t="shared" si="5"/>
        <v>0</v>
      </c>
      <c r="EL3" s="135">
        <f t="shared" si="5"/>
        <v>0</v>
      </c>
      <c r="EM3" s="135">
        <f t="shared" si="5"/>
        <v>0</v>
      </c>
      <c r="EN3" s="135">
        <f t="shared" si="5"/>
        <v>0</v>
      </c>
      <c r="EO3" s="135">
        <f t="shared" si="5"/>
        <v>0</v>
      </c>
      <c r="EP3" s="135">
        <f t="shared" si="5"/>
        <v>0</v>
      </c>
      <c r="EQ3" s="135">
        <f t="shared" si="5"/>
        <v>0</v>
      </c>
      <c r="ER3" s="135">
        <f t="shared" si="5"/>
        <v>0</v>
      </c>
      <c r="ES3" s="135">
        <f t="shared" si="5"/>
        <v>0</v>
      </c>
      <c r="ET3" s="135">
        <f t="shared" si="5"/>
        <v>0</v>
      </c>
      <c r="EU3" s="135">
        <f t="shared" si="5"/>
        <v>0</v>
      </c>
      <c r="EV3" s="160"/>
      <c r="EW3" s="135" t="str">
        <f>DD3</f>
        <v>Lorca</v>
      </c>
      <c r="EX3" s="135" t="str">
        <f aca="true" t="shared" si="6" ref="EX3:GN3">DE3</f>
        <v>Manacor</v>
      </c>
      <c r="EY3" s="135" t="str">
        <f t="shared" si="6"/>
        <v>PD Soriano</v>
      </c>
      <c r="EZ3" s="135" t="str">
        <f t="shared" si="6"/>
        <v>Hellín</v>
      </c>
      <c r="FA3" s="135" t="str">
        <f t="shared" si="6"/>
        <v>Castelló</v>
      </c>
      <c r="FB3" s="135" t="str">
        <f t="shared" si="6"/>
        <v>Villena</v>
      </c>
      <c r="FC3" s="135" t="str">
        <f t="shared" si="6"/>
        <v>Alacant</v>
      </c>
      <c r="FD3" s="135" t="str">
        <f t="shared" si="6"/>
        <v>Naval</v>
      </c>
      <c r="FE3" s="135" t="str">
        <f t="shared" si="6"/>
        <v>Albacete</v>
      </c>
      <c r="FF3" s="135" t="str">
        <f t="shared" si="6"/>
        <v>Maó</v>
      </c>
      <c r="FG3" s="135" t="str">
        <f t="shared" si="6"/>
        <v>Catarroja</v>
      </c>
      <c r="FH3" s="135" t="str">
        <f t="shared" si="6"/>
        <v>Elx</v>
      </c>
      <c r="FI3" s="135" t="str">
        <f t="shared" si="6"/>
        <v>Llevant</v>
      </c>
      <c r="FJ3" s="135" t="str">
        <f t="shared" si="6"/>
        <v>Novelda</v>
      </c>
      <c r="FK3" s="135" t="str">
        <f t="shared" si="6"/>
        <v>Aspense</v>
      </c>
      <c r="FL3" s="135" t="str">
        <f t="shared" si="6"/>
        <v>Lorca</v>
      </c>
      <c r="FM3" s="135" t="str">
        <f t="shared" si="6"/>
        <v>Manacor</v>
      </c>
      <c r="FN3" s="135" t="str">
        <f t="shared" si="6"/>
        <v>PD Soriano</v>
      </c>
      <c r="FO3" s="135" t="str">
        <f t="shared" si="6"/>
        <v>Hellín</v>
      </c>
      <c r="FP3" s="135" t="str">
        <f t="shared" si="6"/>
        <v>Castelló</v>
      </c>
      <c r="FQ3" s="135" t="str">
        <f t="shared" si="6"/>
        <v>Villena</v>
      </c>
      <c r="FR3" s="135" t="str">
        <f t="shared" si="6"/>
        <v>Alacant</v>
      </c>
      <c r="FS3" s="135" t="str">
        <f t="shared" si="6"/>
        <v>Naval</v>
      </c>
      <c r="FT3" s="135" t="str">
        <f t="shared" si="6"/>
        <v>Albacete</v>
      </c>
      <c r="FU3" s="135" t="str">
        <f t="shared" si="6"/>
        <v>Maó</v>
      </c>
      <c r="FV3" s="135" t="str">
        <f t="shared" si="6"/>
        <v>Catarroja</v>
      </c>
      <c r="FW3" s="135" t="str">
        <f t="shared" si="6"/>
        <v>Elx</v>
      </c>
      <c r="FX3" s="135" t="str">
        <f t="shared" si="6"/>
        <v>Llevant</v>
      </c>
      <c r="FY3" s="135" t="str">
        <f t="shared" si="6"/>
        <v>Novelda</v>
      </c>
      <c r="FZ3" s="135" t="str">
        <f t="shared" si="6"/>
        <v>Aspense</v>
      </c>
      <c r="GA3" s="135">
        <f t="shared" si="6"/>
        <v>0</v>
      </c>
      <c r="GB3" s="135">
        <f t="shared" si="6"/>
        <v>0</v>
      </c>
      <c r="GC3" s="135">
        <f t="shared" si="6"/>
        <v>0</v>
      </c>
      <c r="GD3" s="135">
        <f t="shared" si="6"/>
        <v>0</v>
      </c>
      <c r="GE3" s="135">
        <f t="shared" si="6"/>
        <v>0</v>
      </c>
      <c r="GF3" s="135">
        <f t="shared" si="6"/>
        <v>0</v>
      </c>
      <c r="GG3" s="135">
        <f t="shared" si="6"/>
        <v>0</v>
      </c>
      <c r="GH3" s="135">
        <f t="shared" si="6"/>
        <v>0</v>
      </c>
      <c r="GI3" s="135">
        <f t="shared" si="6"/>
        <v>0</v>
      </c>
      <c r="GJ3" s="135">
        <f t="shared" si="6"/>
        <v>0</v>
      </c>
      <c r="GK3" s="135">
        <f t="shared" si="6"/>
        <v>0</v>
      </c>
      <c r="GL3" s="135">
        <f t="shared" si="6"/>
        <v>0</v>
      </c>
      <c r="GM3" s="135">
        <f t="shared" si="6"/>
        <v>0</v>
      </c>
      <c r="GN3" s="135">
        <f t="shared" si="6"/>
        <v>0</v>
      </c>
      <c r="GO3" s="160"/>
      <c r="GP3" s="129" t="s">
        <v>56</v>
      </c>
      <c r="GQ3" s="163" t="s">
        <v>57</v>
      </c>
      <c r="GR3" s="130" t="s">
        <v>58</v>
      </c>
      <c r="GS3" s="130" t="s">
        <v>59</v>
      </c>
      <c r="GT3" s="163" t="s">
        <v>60</v>
      </c>
      <c r="GU3" s="130" t="s">
        <v>61</v>
      </c>
      <c r="GV3" s="163" t="s">
        <v>62</v>
      </c>
      <c r="GW3" s="130" t="s">
        <v>63</v>
      </c>
      <c r="GX3" s="163" t="s">
        <v>64</v>
      </c>
      <c r="GY3" s="130" t="s">
        <v>65</v>
      </c>
      <c r="GZ3" s="163" t="s">
        <v>66</v>
      </c>
      <c r="HA3" s="130" t="s">
        <v>78</v>
      </c>
      <c r="HB3" s="163" t="s">
        <v>79</v>
      </c>
      <c r="HC3" s="130" t="s">
        <v>80</v>
      </c>
      <c r="HD3" s="163" t="s">
        <v>81</v>
      </c>
      <c r="HE3" s="170" t="s">
        <v>56</v>
      </c>
      <c r="HF3" s="130" t="s">
        <v>57</v>
      </c>
      <c r="HG3" s="163" t="s">
        <v>58</v>
      </c>
      <c r="HH3" s="163" t="s">
        <v>59</v>
      </c>
      <c r="HI3" s="130" t="s">
        <v>60</v>
      </c>
      <c r="HJ3" s="163" t="s">
        <v>61</v>
      </c>
      <c r="HK3" s="130" t="s">
        <v>62</v>
      </c>
      <c r="HL3" s="163" t="s">
        <v>63</v>
      </c>
      <c r="HM3" s="130" t="s">
        <v>64</v>
      </c>
      <c r="HN3" s="163" t="s">
        <v>65</v>
      </c>
      <c r="HO3" s="130" t="s">
        <v>66</v>
      </c>
      <c r="HP3" s="163" t="s">
        <v>78</v>
      </c>
      <c r="HQ3" s="130" t="s">
        <v>79</v>
      </c>
      <c r="HR3" s="163" t="s">
        <v>80</v>
      </c>
      <c r="HS3" s="175" t="s">
        <v>81</v>
      </c>
      <c r="HT3" s="173">
        <f aca="true" t="shared" si="7" ref="HT3:IG3">GA3</f>
        <v>0</v>
      </c>
      <c r="HU3" s="135">
        <f t="shared" si="7"/>
        <v>0</v>
      </c>
      <c r="HV3" s="135">
        <f t="shared" si="7"/>
        <v>0</v>
      </c>
      <c r="HW3" s="135">
        <f t="shared" si="7"/>
        <v>0</v>
      </c>
      <c r="HX3" s="135">
        <f t="shared" si="7"/>
        <v>0</v>
      </c>
      <c r="HY3" s="135">
        <f t="shared" si="7"/>
        <v>0</v>
      </c>
      <c r="HZ3" s="135">
        <f t="shared" si="7"/>
        <v>0</v>
      </c>
      <c r="IA3" s="135">
        <f t="shared" si="7"/>
        <v>0</v>
      </c>
      <c r="IB3" s="135">
        <f t="shared" si="7"/>
        <v>0</v>
      </c>
      <c r="IC3" s="135">
        <f t="shared" si="7"/>
        <v>0</v>
      </c>
      <c r="ID3" s="135">
        <f t="shared" si="7"/>
        <v>0</v>
      </c>
      <c r="IE3" s="135">
        <f t="shared" si="7"/>
        <v>0</v>
      </c>
      <c r="IF3" s="135">
        <f t="shared" si="7"/>
        <v>0</v>
      </c>
      <c r="IG3" s="161">
        <f t="shared" si="7"/>
        <v>0</v>
      </c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s="14" customFormat="1" ht="18" customHeight="1" thickBot="1" thickTop="1">
      <c r="A4" s="18"/>
      <c r="B4" s="19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1" t="s">
        <v>13</v>
      </c>
      <c r="Q4" s="25" t="s">
        <v>14</v>
      </c>
      <c r="R4" s="15">
        <v>1</v>
      </c>
      <c r="S4" s="15">
        <v>2</v>
      </c>
      <c r="T4" s="15">
        <v>3</v>
      </c>
      <c r="U4" s="15">
        <v>4</v>
      </c>
      <c r="V4" s="15">
        <v>5</v>
      </c>
      <c r="W4" s="15">
        <v>6</v>
      </c>
      <c r="X4" s="15">
        <v>7</v>
      </c>
      <c r="Y4" s="15">
        <v>8</v>
      </c>
      <c r="Z4" s="15">
        <v>9</v>
      </c>
      <c r="AA4" s="15">
        <v>10</v>
      </c>
      <c r="AB4" s="15">
        <v>11</v>
      </c>
      <c r="AC4" s="15">
        <v>12</v>
      </c>
      <c r="AD4" s="15">
        <v>13</v>
      </c>
      <c r="AE4" s="15">
        <v>14</v>
      </c>
      <c r="AF4" s="15">
        <v>15</v>
      </c>
      <c r="AG4" s="15">
        <v>16</v>
      </c>
      <c r="AH4" s="15">
        <v>17</v>
      </c>
      <c r="AI4" s="15">
        <v>18</v>
      </c>
      <c r="AJ4" s="15">
        <v>19</v>
      </c>
      <c r="AK4" s="15">
        <v>20</v>
      </c>
      <c r="AL4" s="15">
        <v>21</v>
      </c>
      <c r="AM4" s="15">
        <v>22</v>
      </c>
      <c r="AN4" s="15">
        <v>23</v>
      </c>
      <c r="AO4" s="15">
        <v>24</v>
      </c>
      <c r="AP4" s="15">
        <v>25</v>
      </c>
      <c r="AQ4" s="15">
        <v>26</v>
      </c>
      <c r="AR4" s="15">
        <v>27</v>
      </c>
      <c r="AS4" s="15">
        <v>28</v>
      </c>
      <c r="AT4" s="15">
        <v>29</v>
      </c>
      <c r="AU4" s="15">
        <v>30</v>
      </c>
      <c r="AV4" s="15">
        <v>31</v>
      </c>
      <c r="AW4" s="15">
        <v>32</v>
      </c>
      <c r="AX4" s="15">
        <v>33</v>
      </c>
      <c r="AY4" s="15">
        <v>34</v>
      </c>
      <c r="AZ4" s="15">
        <v>35</v>
      </c>
      <c r="BA4" s="15">
        <v>36</v>
      </c>
      <c r="BB4" s="16">
        <v>37</v>
      </c>
      <c r="BC4" s="16">
        <v>38</v>
      </c>
      <c r="BD4" s="16">
        <v>1</v>
      </c>
      <c r="BE4" s="16">
        <v>2</v>
      </c>
      <c r="BF4" s="16">
        <v>3</v>
      </c>
      <c r="BG4" s="16">
        <v>4</v>
      </c>
      <c r="BH4" s="16">
        <v>5</v>
      </c>
      <c r="BI4" s="17">
        <v>6</v>
      </c>
      <c r="BJ4" s="24" t="s">
        <v>15</v>
      </c>
      <c r="BK4" s="15">
        <v>1</v>
      </c>
      <c r="BL4" s="15">
        <v>2</v>
      </c>
      <c r="BM4" s="15">
        <v>3</v>
      </c>
      <c r="BN4" s="15">
        <v>4</v>
      </c>
      <c r="BO4" s="15">
        <v>5</v>
      </c>
      <c r="BP4" s="15">
        <v>6</v>
      </c>
      <c r="BQ4" s="15">
        <v>7</v>
      </c>
      <c r="BR4" s="15">
        <v>8</v>
      </c>
      <c r="BS4" s="15">
        <v>9</v>
      </c>
      <c r="BT4" s="15">
        <v>10</v>
      </c>
      <c r="BU4" s="15">
        <v>11</v>
      </c>
      <c r="BV4" s="15">
        <v>12</v>
      </c>
      <c r="BW4" s="15">
        <v>13</v>
      </c>
      <c r="BX4" s="15">
        <v>14</v>
      </c>
      <c r="BY4" s="15">
        <v>15</v>
      </c>
      <c r="BZ4" s="15">
        <v>16</v>
      </c>
      <c r="CA4" s="15">
        <v>17</v>
      </c>
      <c r="CB4" s="15">
        <v>18</v>
      </c>
      <c r="CC4" s="15">
        <v>19</v>
      </c>
      <c r="CD4" s="15">
        <v>20</v>
      </c>
      <c r="CE4" s="15">
        <v>21</v>
      </c>
      <c r="CF4" s="15">
        <v>22</v>
      </c>
      <c r="CG4" s="15">
        <v>23</v>
      </c>
      <c r="CH4" s="15">
        <v>24</v>
      </c>
      <c r="CI4" s="15">
        <v>25</v>
      </c>
      <c r="CJ4" s="15">
        <v>26</v>
      </c>
      <c r="CK4" s="15">
        <v>27</v>
      </c>
      <c r="CL4" s="15">
        <v>28</v>
      </c>
      <c r="CM4" s="15">
        <v>29</v>
      </c>
      <c r="CN4" s="15">
        <v>30</v>
      </c>
      <c r="CO4" s="15">
        <v>31</v>
      </c>
      <c r="CP4" s="15">
        <v>32</v>
      </c>
      <c r="CQ4" s="15">
        <v>33</v>
      </c>
      <c r="CR4" s="15">
        <v>34</v>
      </c>
      <c r="CS4" s="15">
        <v>35</v>
      </c>
      <c r="CT4" s="15">
        <v>36</v>
      </c>
      <c r="CU4" s="16">
        <v>37</v>
      </c>
      <c r="CV4" s="16">
        <v>38</v>
      </c>
      <c r="CW4" s="16">
        <v>1</v>
      </c>
      <c r="CX4" s="16">
        <v>2</v>
      </c>
      <c r="CY4" s="16">
        <v>3</v>
      </c>
      <c r="CZ4" s="16">
        <v>4</v>
      </c>
      <c r="DA4" s="16">
        <v>5</v>
      </c>
      <c r="DB4" s="17">
        <v>6</v>
      </c>
      <c r="DC4" s="23" t="s">
        <v>16</v>
      </c>
      <c r="DD4" s="15">
        <v>1</v>
      </c>
      <c r="DE4" s="15">
        <v>2</v>
      </c>
      <c r="DF4" s="15">
        <v>3</v>
      </c>
      <c r="DG4" s="15">
        <v>4</v>
      </c>
      <c r="DH4" s="15">
        <v>5</v>
      </c>
      <c r="DI4" s="15">
        <v>6</v>
      </c>
      <c r="DJ4" s="15">
        <v>7</v>
      </c>
      <c r="DK4" s="15">
        <v>8</v>
      </c>
      <c r="DL4" s="15">
        <v>9</v>
      </c>
      <c r="DM4" s="15">
        <v>10</v>
      </c>
      <c r="DN4" s="15">
        <v>11</v>
      </c>
      <c r="DO4" s="15">
        <v>12</v>
      </c>
      <c r="DP4" s="15">
        <v>13</v>
      </c>
      <c r="DQ4" s="15">
        <v>14</v>
      </c>
      <c r="DR4" s="15">
        <v>15</v>
      </c>
      <c r="DS4" s="15">
        <v>16</v>
      </c>
      <c r="DT4" s="15">
        <v>17</v>
      </c>
      <c r="DU4" s="15">
        <v>18</v>
      </c>
      <c r="DV4" s="15">
        <v>19</v>
      </c>
      <c r="DW4" s="15">
        <v>20</v>
      </c>
      <c r="DX4" s="15">
        <v>21</v>
      </c>
      <c r="DY4" s="15">
        <v>22</v>
      </c>
      <c r="DZ4" s="15">
        <v>23</v>
      </c>
      <c r="EA4" s="15">
        <v>24</v>
      </c>
      <c r="EB4" s="15">
        <v>25</v>
      </c>
      <c r="EC4" s="15">
        <v>26</v>
      </c>
      <c r="ED4" s="15">
        <v>27</v>
      </c>
      <c r="EE4" s="15">
        <v>28</v>
      </c>
      <c r="EF4" s="15">
        <v>29</v>
      </c>
      <c r="EG4" s="15">
        <v>30</v>
      </c>
      <c r="EH4" s="15">
        <v>31</v>
      </c>
      <c r="EI4" s="15">
        <v>32</v>
      </c>
      <c r="EJ4" s="15">
        <v>33</v>
      </c>
      <c r="EK4" s="15">
        <v>34</v>
      </c>
      <c r="EL4" s="15">
        <v>35</v>
      </c>
      <c r="EM4" s="15">
        <v>36</v>
      </c>
      <c r="EN4" s="16">
        <v>37</v>
      </c>
      <c r="EO4" s="16">
        <v>38</v>
      </c>
      <c r="EP4" s="16">
        <v>1</v>
      </c>
      <c r="EQ4" s="16">
        <v>2</v>
      </c>
      <c r="ER4" s="16">
        <v>3</v>
      </c>
      <c r="ES4" s="16">
        <v>4</v>
      </c>
      <c r="ET4" s="16">
        <v>5</v>
      </c>
      <c r="EU4" s="17">
        <v>6</v>
      </c>
      <c r="EV4" s="28" t="s">
        <v>17</v>
      </c>
      <c r="EW4" s="15">
        <v>1</v>
      </c>
      <c r="EX4" s="15">
        <v>2</v>
      </c>
      <c r="EY4" s="15">
        <v>3</v>
      </c>
      <c r="EZ4" s="15">
        <v>4</v>
      </c>
      <c r="FA4" s="15">
        <v>5</v>
      </c>
      <c r="FB4" s="15">
        <v>6</v>
      </c>
      <c r="FC4" s="15">
        <v>7</v>
      </c>
      <c r="FD4" s="15">
        <v>8</v>
      </c>
      <c r="FE4" s="15">
        <v>9</v>
      </c>
      <c r="FF4" s="15">
        <v>10</v>
      </c>
      <c r="FG4" s="15">
        <v>11</v>
      </c>
      <c r="FH4" s="15">
        <v>12</v>
      </c>
      <c r="FI4" s="15">
        <v>13</v>
      </c>
      <c r="FJ4" s="15">
        <v>14</v>
      </c>
      <c r="FK4" s="15">
        <v>15</v>
      </c>
      <c r="FL4" s="15">
        <v>16</v>
      </c>
      <c r="FM4" s="15">
        <v>17</v>
      </c>
      <c r="FN4" s="15">
        <v>18</v>
      </c>
      <c r="FO4" s="15">
        <v>19</v>
      </c>
      <c r="FP4" s="15">
        <v>20</v>
      </c>
      <c r="FQ4" s="15">
        <v>21</v>
      </c>
      <c r="FR4" s="15">
        <v>22</v>
      </c>
      <c r="FS4" s="15">
        <v>23</v>
      </c>
      <c r="FT4" s="15">
        <v>24</v>
      </c>
      <c r="FU4" s="15">
        <v>25</v>
      </c>
      <c r="FV4" s="15">
        <v>26</v>
      </c>
      <c r="FW4" s="15">
        <v>27</v>
      </c>
      <c r="FX4" s="15">
        <v>28</v>
      </c>
      <c r="FY4" s="15">
        <v>29</v>
      </c>
      <c r="FZ4" s="15">
        <v>30</v>
      </c>
      <c r="GA4" s="15">
        <v>31</v>
      </c>
      <c r="GB4" s="15">
        <v>32</v>
      </c>
      <c r="GC4" s="15">
        <v>33</v>
      </c>
      <c r="GD4" s="15">
        <v>34</v>
      </c>
      <c r="GE4" s="15">
        <v>35</v>
      </c>
      <c r="GF4" s="15">
        <v>36</v>
      </c>
      <c r="GG4" s="16">
        <v>37</v>
      </c>
      <c r="GH4" s="16">
        <v>38</v>
      </c>
      <c r="GI4" s="16">
        <v>1</v>
      </c>
      <c r="GJ4" s="16">
        <v>2</v>
      </c>
      <c r="GK4" s="16">
        <v>3</v>
      </c>
      <c r="GL4" s="16">
        <v>4</v>
      </c>
      <c r="GM4" s="16">
        <v>5</v>
      </c>
      <c r="GN4" s="17">
        <v>6</v>
      </c>
      <c r="GO4" s="22" t="s">
        <v>18</v>
      </c>
      <c r="GP4" s="15">
        <v>1</v>
      </c>
      <c r="GQ4" s="15">
        <v>2</v>
      </c>
      <c r="GR4" s="15">
        <v>3</v>
      </c>
      <c r="GS4" s="15">
        <v>4</v>
      </c>
      <c r="GT4" s="15">
        <v>5</v>
      </c>
      <c r="GU4" s="15">
        <v>6</v>
      </c>
      <c r="GV4" s="15">
        <v>7</v>
      </c>
      <c r="GW4" s="15">
        <v>8</v>
      </c>
      <c r="GX4" s="15">
        <v>9</v>
      </c>
      <c r="GY4" s="15">
        <v>10</v>
      </c>
      <c r="GZ4" s="15">
        <v>11</v>
      </c>
      <c r="HA4" s="15">
        <v>12</v>
      </c>
      <c r="HB4" s="15">
        <v>13</v>
      </c>
      <c r="HC4" s="15">
        <v>14</v>
      </c>
      <c r="HD4" s="15">
        <v>15</v>
      </c>
      <c r="HE4" s="15">
        <v>16</v>
      </c>
      <c r="HF4" s="15">
        <v>17</v>
      </c>
      <c r="HG4" s="15">
        <v>18</v>
      </c>
      <c r="HH4" s="15">
        <v>19</v>
      </c>
      <c r="HI4" s="15">
        <v>20</v>
      </c>
      <c r="HJ4" s="15">
        <v>21</v>
      </c>
      <c r="HK4" s="15">
        <v>22</v>
      </c>
      <c r="HL4" s="15">
        <v>23</v>
      </c>
      <c r="HM4" s="15">
        <v>24</v>
      </c>
      <c r="HN4" s="15">
        <v>25</v>
      </c>
      <c r="HO4" s="15">
        <v>26</v>
      </c>
      <c r="HP4" s="15">
        <v>27</v>
      </c>
      <c r="HQ4" s="15">
        <v>28</v>
      </c>
      <c r="HR4" s="15">
        <v>29</v>
      </c>
      <c r="HS4" s="176">
        <v>30</v>
      </c>
      <c r="HT4" s="174">
        <v>31</v>
      </c>
      <c r="HU4" s="15">
        <v>32</v>
      </c>
      <c r="HV4" s="15">
        <v>33</v>
      </c>
      <c r="HW4" s="15">
        <v>34</v>
      </c>
      <c r="HX4" s="15">
        <v>35</v>
      </c>
      <c r="HY4" s="15">
        <v>36</v>
      </c>
      <c r="HZ4" s="16">
        <v>37</v>
      </c>
      <c r="IA4" s="16">
        <v>38</v>
      </c>
      <c r="IB4" s="16">
        <v>1</v>
      </c>
      <c r="IC4" s="16">
        <v>2</v>
      </c>
      <c r="ID4" s="16">
        <v>3</v>
      </c>
      <c r="IE4" s="16">
        <v>4</v>
      </c>
      <c r="IF4" s="16">
        <v>5</v>
      </c>
      <c r="IG4" s="27">
        <v>6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5" customFormat="1" ht="13.5" thickTop="1">
      <c r="A5" s="127" t="s">
        <v>46</v>
      </c>
      <c r="B5" s="84"/>
      <c r="C5" s="82">
        <f aca="true" t="shared" si="8" ref="C5:C47">COUNT(BK5:DB5)</f>
        <v>15</v>
      </c>
      <c r="D5" s="4">
        <f aca="true" t="shared" si="9" ref="D5:D47">COUNTIF(R5:BI5,"T")</f>
        <v>15</v>
      </c>
      <c r="E5" s="8">
        <f aca="true" t="shared" si="10" ref="E5:E47">COUNTIF(BK5:DB5,90)</f>
        <v>15</v>
      </c>
      <c r="F5" s="4">
        <f aca="true" t="shared" si="11" ref="F5:F47">COUNTIF(DD5:EU5,"I")</f>
        <v>0</v>
      </c>
      <c r="G5" s="4">
        <f aca="true" t="shared" si="12" ref="G5:G47">COUNTIF(DD5:EU5,"E")</f>
        <v>0</v>
      </c>
      <c r="H5" s="8">
        <f aca="true" t="shared" si="13" ref="H5:H51">COUNTIF(BK5:DB5,"S")</f>
        <v>0</v>
      </c>
      <c r="I5" s="144">
        <f aca="true" t="shared" si="14" ref="I5:I47">SUM(BK5:DB5)</f>
        <v>1350</v>
      </c>
      <c r="J5" s="145">
        <f>ABS(I5/C5)</f>
        <v>90</v>
      </c>
      <c r="K5" s="145">
        <f>ABS(I5*100/I1)</f>
        <v>100</v>
      </c>
      <c r="L5" s="146">
        <f aca="true" t="shared" si="15" ref="L5:L51">COUNTIF(EW5:GN5,1)</f>
        <v>0</v>
      </c>
      <c r="M5" s="8">
        <f aca="true" t="shared" si="16" ref="M5:M51">COUNTIF(EW5:GN5,2)</f>
        <v>0</v>
      </c>
      <c r="N5" s="8">
        <f aca="true" t="shared" si="17" ref="N5:N51">COUNTIF(EW5:GN5,"R")</f>
        <v>0</v>
      </c>
      <c r="O5" s="8">
        <f>SUM(M5:N5)</f>
        <v>0</v>
      </c>
      <c r="P5" s="90">
        <f aca="true" t="shared" si="18" ref="P5:P51">SUM(GP5:IG5)</f>
        <v>0</v>
      </c>
      <c r="Q5" s="85"/>
      <c r="R5" s="82"/>
      <c r="S5" s="4" t="s">
        <v>75</v>
      </c>
      <c r="T5" s="4"/>
      <c r="U5" s="4"/>
      <c r="V5" s="4" t="s">
        <v>75</v>
      </c>
      <c r="W5" s="4"/>
      <c r="X5" s="4" t="s">
        <v>75</v>
      </c>
      <c r="Y5" s="4" t="s">
        <v>75</v>
      </c>
      <c r="Z5" s="4" t="s">
        <v>75</v>
      </c>
      <c r="AA5" s="4"/>
      <c r="AB5" s="4" t="s">
        <v>75</v>
      </c>
      <c r="AC5" s="4"/>
      <c r="AD5" s="4" t="s">
        <v>75</v>
      </c>
      <c r="AE5" s="4"/>
      <c r="AF5" s="4" t="s">
        <v>75</v>
      </c>
      <c r="AG5" s="4" t="s">
        <v>75</v>
      </c>
      <c r="AH5" s="4"/>
      <c r="AI5" s="4"/>
      <c r="AJ5" s="4"/>
      <c r="AK5" s="4" t="s">
        <v>75</v>
      </c>
      <c r="AL5" s="4" t="s">
        <v>75</v>
      </c>
      <c r="AM5" s="4"/>
      <c r="AN5" s="4" t="s">
        <v>75</v>
      </c>
      <c r="AO5" s="4"/>
      <c r="AP5" s="4"/>
      <c r="AQ5" s="4" t="s">
        <v>75</v>
      </c>
      <c r="AR5" s="4"/>
      <c r="AS5" s="4" t="s">
        <v>75</v>
      </c>
      <c r="AT5" s="4" t="s">
        <v>75</v>
      </c>
      <c r="AU5" s="4"/>
      <c r="AV5" s="4"/>
      <c r="AW5" s="4"/>
      <c r="AX5" s="4"/>
      <c r="AY5" s="83"/>
      <c r="AZ5" s="4"/>
      <c r="BA5" s="83"/>
      <c r="BB5" s="4"/>
      <c r="BC5" s="83"/>
      <c r="BD5" s="4"/>
      <c r="BE5" s="4"/>
      <c r="BF5" s="4"/>
      <c r="BG5" s="4"/>
      <c r="BH5" s="4"/>
      <c r="BI5" s="84"/>
      <c r="BJ5" s="85"/>
      <c r="BK5" s="82"/>
      <c r="BL5" s="4">
        <v>90</v>
      </c>
      <c r="BM5" s="4"/>
      <c r="BN5" s="4"/>
      <c r="BO5" s="4">
        <v>90</v>
      </c>
      <c r="BP5" s="4"/>
      <c r="BQ5" s="4">
        <v>90</v>
      </c>
      <c r="BR5" s="4">
        <v>90</v>
      </c>
      <c r="BS5" s="4">
        <v>90</v>
      </c>
      <c r="BT5" s="4"/>
      <c r="BU5" s="4">
        <v>90</v>
      </c>
      <c r="BV5" s="4"/>
      <c r="BW5" s="4">
        <v>90</v>
      </c>
      <c r="BX5" s="4"/>
      <c r="BY5" s="4">
        <v>90</v>
      </c>
      <c r="BZ5" s="4">
        <v>90</v>
      </c>
      <c r="CA5" s="4"/>
      <c r="CB5" s="4"/>
      <c r="CC5" s="4"/>
      <c r="CD5" s="4">
        <v>90</v>
      </c>
      <c r="CE5" s="4">
        <v>90</v>
      </c>
      <c r="CF5" s="4"/>
      <c r="CG5" s="4">
        <v>90</v>
      </c>
      <c r="CH5" s="4"/>
      <c r="CI5" s="4"/>
      <c r="CJ5" s="4">
        <v>90</v>
      </c>
      <c r="CK5" s="4"/>
      <c r="CL5" s="4">
        <v>90</v>
      </c>
      <c r="CM5" s="4">
        <v>90</v>
      </c>
      <c r="CN5" s="4"/>
      <c r="CO5" s="4"/>
      <c r="CP5" s="4"/>
      <c r="CQ5" s="4"/>
      <c r="CR5" s="83"/>
      <c r="CS5" s="4"/>
      <c r="CT5" s="83"/>
      <c r="CU5" s="4"/>
      <c r="CV5" s="83"/>
      <c r="CW5" s="4"/>
      <c r="CX5" s="4"/>
      <c r="CY5" s="4"/>
      <c r="CZ5" s="4"/>
      <c r="DA5" s="4"/>
      <c r="DB5" s="84"/>
      <c r="DC5" s="85"/>
      <c r="DD5" s="82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83"/>
      <c r="EL5" s="4"/>
      <c r="EM5" s="83"/>
      <c r="EN5" s="4"/>
      <c r="EO5" s="83"/>
      <c r="EP5" s="4"/>
      <c r="EQ5" s="4"/>
      <c r="ER5" s="4"/>
      <c r="ES5" s="4"/>
      <c r="ET5" s="4"/>
      <c r="EU5" s="84"/>
      <c r="EV5" s="147">
        <f aca="true" t="shared" si="19" ref="EV5:EV51">SUM(EW5:GN5)</f>
        <v>0</v>
      </c>
      <c r="EW5" s="82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83"/>
      <c r="GE5" s="4"/>
      <c r="GF5" s="83"/>
      <c r="GG5" s="4"/>
      <c r="GH5" s="83"/>
      <c r="GI5" s="4"/>
      <c r="GJ5" s="4"/>
      <c r="GK5" s="4"/>
      <c r="GL5" s="4"/>
      <c r="GM5" s="4"/>
      <c r="GN5" s="84"/>
      <c r="GO5" s="147">
        <f aca="true" t="shared" si="20" ref="GO5:GO51">SUM(GP5:IG5)</f>
        <v>0</v>
      </c>
      <c r="GP5" s="82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97"/>
      <c r="HT5" s="82"/>
      <c r="HU5" s="4"/>
      <c r="HV5" s="4"/>
      <c r="HW5" s="83"/>
      <c r="HX5" s="4"/>
      <c r="HY5" s="83"/>
      <c r="HZ5" s="4"/>
      <c r="IA5" s="83"/>
      <c r="IB5" s="4"/>
      <c r="IC5" s="4"/>
      <c r="ID5" s="4"/>
      <c r="IE5" s="4"/>
      <c r="IF5" s="4"/>
      <c r="IG5" s="97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41" ht="12.75">
      <c r="A6" s="46"/>
      <c r="B6" s="148"/>
      <c r="C6" s="61">
        <f t="shared" si="8"/>
        <v>0</v>
      </c>
      <c r="D6" s="55">
        <f t="shared" si="9"/>
        <v>0</v>
      </c>
      <c r="E6" s="149">
        <f t="shared" si="10"/>
        <v>0</v>
      </c>
      <c r="F6" s="55">
        <f t="shared" si="11"/>
        <v>0</v>
      </c>
      <c r="G6" s="55">
        <f t="shared" si="12"/>
        <v>0</v>
      </c>
      <c r="H6" s="149">
        <f t="shared" si="13"/>
        <v>0</v>
      </c>
      <c r="I6" s="150">
        <f t="shared" si="14"/>
        <v>0</v>
      </c>
      <c r="J6" s="151" t="e">
        <f>ABS(I6/C6)</f>
        <v>#DIV/0!</v>
      </c>
      <c r="K6" s="151">
        <f>ABS(I6*100/I1)</f>
        <v>0</v>
      </c>
      <c r="L6" s="152">
        <f t="shared" si="15"/>
        <v>0</v>
      </c>
      <c r="M6" s="149">
        <f t="shared" si="16"/>
        <v>0</v>
      </c>
      <c r="N6" s="149">
        <f t="shared" si="17"/>
        <v>0</v>
      </c>
      <c r="O6" s="149">
        <f>SUM(M6:N6)</f>
        <v>0</v>
      </c>
      <c r="P6" s="153">
        <f t="shared" si="18"/>
        <v>0</v>
      </c>
      <c r="Q6" s="85"/>
      <c r="R6" s="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6"/>
      <c r="AZ6" s="7"/>
      <c r="BA6" s="86"/>
      <c r="BB6" s="7"/>
      <c r="BC6" s="86"/>
      <c r="BD6" s="7"/>
      <c r="BE6" s="7"/>
      <c r="BF6" s="7"/>
      <c r="BG6" s="7"/>
      <c r="BH6" s="7"/>
      <c r="BI6" s="87"/>
      <c r="BJ6" s="85"/>
      <c r="BK6" s="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86"/>
      <c r="CS6" s="7"/>
      <c r="CT6" s="86"/>
      <c r="CU6" s="7"/>
      <c r="CV6" s="86"/>
      <c r="CW6" s="7"/>
      <c r="CX6" s="7"/>
      <c r="CY6" s="7"/>
      <c r="CZ6" s="7"/>
      <c r="DA6" s="7"/>
      <c r="DB6" s="87"/>
      <c r="DC6" s="88"/>
      <c r="DD6" s="9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86"/>
      <c r="EL6" s="7"/>
      <c r="EM6" s="86"/>
      <c r="EN6" s="7"/>
      <c r="EO6" s="86"/>
      <c r="EP6" s="7"/>
      <c r="EQ6" s="7"/>
      <c r="ER6" s="7"/>
      <c r="ES6" s="7"/>
      <c r="ET6" s="7"/>
      <c r="EU6" s="87"/>
      <c r="EV6" s="147">
        <f t="shared" si="19"/>
        <v>0</v>
      </c>
      <c r="EW6" s="9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86"/>
      <c r="GE6" s="7"/>
      <c r="GF6" s="86"/>
      <c r="GG6" s="7"/>
      <c r="GH6" s="86"/>
      <c r="GI6" s="7"/>
      <c r="GJ6" s="7"/>
      <c r="GK6" s="7"/>
      <c r="GL6" s="7"/>
      <c r="GM6" s="7"/>
      <c r="GN6" s="87"/>
      <c r="GO6" s="147">
        <f t="shared" si="20"/>
        <v>0</v>
      </c>
      <c r="GP6" s="9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98"/>
      <c r="HT6" s="9"/>
      <c r="HU6" s="7"/>
      <c r="HV6" s="7"/>
      <c r="HW6" s="86"/>
      <c r="HX6" s="7"/>
      <c r="HY6" s="86"/>
      <c r="HZ6" s="7"/>
      <c r="IA6" s="86"/>
      <c r="IB6" s="7"/>
      <c r="IC6" s="7"/>
      <c r="ID6" s="7"/>
      <c r="IE6" s="7"/>
      <c r="IF6" s="7"/>
      <c r="IG6" s="98"/>
    </row>
    <row r="7" spans="1:255" s="5" customFormat="1" ht="12.75">
      <c r="A7" s="10" t="s">
        <v>103</v>
      </c>
      <c r="B7" s="171"/>
      <c r="C7" s="82">
        <f t="shared" si="8"/>
        <v>2</v>
      </c>
      <c r="D7" s="4">
        <f t="shared" si="9"/>
        <v>2</v>
      </c>
      <c r="E7" s="8">
        <f t="shared" si="10"/>
        <v>2</v>
      </c>
      <c r="F7" s="4">
        <f t="shared" si="11"/>
        <v>0</v>
      </c>
      <c r="G7" s="4">
        <f t="shared" si="12"/>
        <v>0</v>
      </c>
      <c r="H7" s="8">
        <f t="shared" si="13"/>
        <v>0</v>
      </c>
      <c r="I7" s="144">
        <f t="shared" si="14"/>
        <v>180</v>
      </c>
      <c r="J7" s="145">
        <f>ABS(I7/C7)</f>
        <v>90</v>
      </c>
      <c r="K7" s="145">
        <f>ABS(I7*100/I1)</f>
        <v>13.333333333333334</v>
      </c>
      <c r="L7" s="146">
        <f t="shared" si="15"/>
        <v>0</v>
      </c>
      <c r="M7" s="8">
        <f t="shared" si="16"/>
        <v>0</v>
      </c>
      <c r="N7" s="8">
        <f t="shared" si="17"/>
        <v>0</v>
      </c>
      <c r="O7" s="8">
        <f>SUM(M7:N7)</f>
        <v>0</v>
      </c>
      <c r="P7" s="90">
        <f t="shared" si="18"/>
        <v>0</v>
      </c>
      <c r="Q7" s="85"/>
      <c r="R7" s="8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64" t="s">
        <v>75</v>
      </c>
      <c r="AR7" s="8"/>
      <c r="AS7" s="8"/>
      <c r="AT7" s="164" t="s">
        <v>75</v>
      </c>
      <c r="AU7" s="8"/>
      <c r="AV7" s="8"/>
      <c r="AW7" s="8"/>
      <c r="AX7" s="8"/>
      <c r="AY7" s="90"/>
      <c r="AZ7" s="8"/>
      <c r="BA7" s="90"/>
      <c r="BB7" s="8"/>
      <c r="BC7" s="90"/>
      <c r="BD7" s="8"/>
      <c r="BE7" s="8"/>
      <c r="BF7" s="8"/>
      <c r="BG7" s="8"/>
      <c r="BH7" s="8"/>
      <c r="BI7" s="91"/>
      <c r="BJ7" s="85"/>
      <c r="BK7" s="89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>
        <v>90</v>
      </c>
      <c r="CK7" s="8"/>
      <c r="CL7" s="8"/>
      <c r="CM7" s="8">
        <v>90</v>
      </c>
      <c r="CN7" s="8"/>
      <c r="CO7" s="8"/>
      <c r="CP7" s="8"/>
      <c r="CQ7" s="8"/>
      <c r="CR7" s="90"/>
      <c r="CS7" s="8"/>
      <c r="CT7" s="90"/>
      <c r="CU7" s="8"/>
      <c r="CV7" s="90"/>
      <c r="CW7" s="8"/>
      <c r="CX7" s="8"/>
      <c r="CY7" s="8"/>
      <c r="CZ7" s="8"/>
      <c r="DA7" s="8"/>
      <c r="DB7" s="91"/>
      <c r="DC7" s="85"/>
      <c r="DD7" s="89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90"/>
      <c r="EL7" s="8"/>
      <c r="EM7" s="90"/>
      <c r="EN7" s="8"/>
      <c r="EO7" s="90"/>
      <c r="EP7" s="8"/>
      <c r="EQ7" s="8"/>
      <c r="ER7" s="8"/>
      <c r="ES7" s="8"/>
      <c r="ET7" s="8"/>
      <c r="EU7" s="91"/>
      <c r="EV7" s="147">
        <f t="shared" si="19"/>
        <v>0</v>
      </c>
      <c r="EW7" s="89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90"/>
      <c r="GE7" s="8"/>
      <c r="GF7" s="90"/>
      <c r="GG7" s="8"/>
      <c r="GH7" s="90"/>
      <c r="GI7" s="8"/>
      <c r="GJ7" s="8"/>
      <c r="GK7" s="8"/>
      <c r="GL7" s="8"/>
      <c r="GM7" s="8"/>
      <c r="GN7" s="91"/>
      <c r="GO7" s="147">
        <f t="shared" si="20"/>
        <v>0</v>
      </c>
      <c r="GP7" s="89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99"/>
      <c r="HT7" s="89"/>
      <c r="HU7" s="8"/>
      <c r="HV7" s="8"/>
      <c r="HW7" s="90"/>
      <c r="HX7" s="8"/>
      <c r="HY7" s="90"/>
      <c r="HZ7" s="8"/>
      <c r="IA7" s="90"/>
      <c r="IB7" s="8"/>
      <c r="IC7" s="8"/>
      <c r="ID7" s="8"/>
      <c r="IE7" s="8"/>
      <c r="IF7" s="8"/>
      <c r="IG7" s="99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41" ht="12.75">
      <c r="A8" s="6" t="s">
        <v>47</v>
      </c>
      <c r="B8" s="172"/>
      <c r="C8" s="61">
        <f t="shared" si="8"/>
        <v>15</v>
      </c>
      <c r="D8" s="55">
        <f t="shared" si="9"/>
        <v>15</v>
      </c>
      <c r="E8" s="149">
        <f t="shared" si="10"/>
        <v>15</v>
      </c>
      <c r="F8" s="55">
        <f t="shared" si="11"/>
        <v>0</v>
      </c>
      <c r="G8" s="55">
        <f t="shared" si="12"/>
        <v>0</v>
      </c>
      <c r="H8" s="149">
        <f t="shared" si="13"/>
        <v>0</v>
      </c>
      <c r="I8" s="150">
        <f t="shared" si="14"/>
        <v>1350</v>
      </c>
      <c r="J8" s="151">
        <f>ABS(I8/C8)</f>
        <v>90</v>
      </c>
      <c r="K8" s="151">
        <f>ABS(I8*100/I1)</f>
        <v>100</v>
      </c>
      <c r="L8" s="152">
        <f t="shared" si="15"/>
        <v>0</v>
      </c>
      <c r="M8" s="149">
        <f t="shared" si="16"/>
        <v>0</v>
      </c>
      <c r="N8" s="149">
        <f t="shared" si="17"/>
        <v>0</v>
      </c>
      <c r="O8" s="149">
        <f>SUM(M8:N8)</f>
        <v>0</v>
      </c>
      <c r="P8" s="153">
        <f t="shared" si="18"/>
        <v>0</v>
      </c>
      <c r="Q8" s="85"/>
      <c r="R8" s="9"/>
      <c r="S8" s="165" t="s">
        <v>75</v>
      </c>
      <c r="T8" s="7"/>
      <c r="U8" s="7"/>
      <c r="V8" s="165" t="s">
        <v>75</v>
      </c>
      <c r="W8" s="7"/>
      <c r="X8" s="165" t="s">
        <v>75</v>
      </c>
      <c r="Y8" s="165" t="s">
        <v>75</v>
      </c>
      <c r="Z8" s="165" t="s">
        <v>75</v>
      </c>
      <c r="AA8" s="7"/>
      <c r="AB8" s="165" t="s">
        <v>75</v>
      </c>
      <c r="AC8" s="7"/>
      <c r="AD8" s="165" t="s">
        <v>75</v>
      </c>
      <c r="AE8" s="7"/>
      <c r="AF8" s="165" t="s">
        <v>75</v>
      </c>
      <c r="AG8" s="165" t="s">
        <v>75</v>
      </c>
      <c r="AH8" s="7"/>
      <c r="AI8" s="7"/>
      <c r="AJ8" s="165" t="s">
        <v>75</v>
      </c>
      <c r="AK8" s="165" t="s">
        <v>75</v>
      </c>
      <c r="AL8" s="165" t="s">
        <v>75</v>
      </c>
      <c r="AM8" s="7"/>
      <c r="AN8" s="165" t="s">
        <v>75</v>
      </c>
      <c r="AO8" s="7"/>
      <c r="AP8" s="7"/>
      <c r="AQ8" s="165" t="s">
        <v>75</v>
      </c>
      <c r="AR8" s="7"/>
      <c r="AS8" s="165" t="s">
        <v>75</v>
      </c>
      <c r="AT8" s="7"/>
      <c r="AU8" s="7"/>
      <c r="AV8" s="7"/>
      <c r="AW8" s="7"/>
      <c r="AX8" s="7"/>
      <c r="AY8" s="86"/>
      <c r="AZ8" s="7"/>
      <c r="BA8" s="86"/>
      <c r="BB8" s="7"/>
      <c r="BC8" s="86"/>
      <c r="BD8" s="7"/>
      <c r="BE8" s="7"/>
      <c r="BF8" s="7"/>
      <c r="BG8" s="7"/>
      <c r="BH8" s="7"/>
      <c r="BI8" s="87"/>
      <c r="BJ8" s="85"/>
      <c r="BK8" s="9"/>
      <c r="BL8" s="7">
        <v>90</v>
      </c>
      <c r="BM8" s="7"/>
      <c r="BN8" s="7"/>
      <c r="BO8" s="7">
        <v>90</v>
      </c>
      <c r="BP8" s="7"/>
      <c r="BQ8" s="7">
        <v>90</v>
      </c>
      <c r="BR8" s="7">
        <v>90</v>
      </c>
      <c r="BS8" s="7">
        <v>90</v>
      </c>
      <c r="BT8" s="7"/>
      <c r="BU8" s="7">
        <v>90</v>
      </c>
      <c r="BV8" s="7"/>
      <c r="BW8" s="7">
        <v>90</v>
      </c>
      <c r="BX8" s="7"/>
      <c r="BY8" s="7">
        <v>90</v>
      </c>
      <c r="BZ8" s="7">
        <v>90</v>
      </c>
      <c r="CA8" s="7"/>
      <c r="CB8" s="7"/>
      <c r="CC8" s="7">
        <v>90</v>
      </c>
      <c r="CD8" s="7">
        <v>90</v>
      </c>
      <c r="CE8" s="7">
        <v>90</v>
      </c>
      <c r="CF8" s="7"/>
      <c r="CG8" s="7">
        <v>90</v>
      </c>
      <c r="CH8" s="7"/>
      <c r="CI8" s="7"/>
      <c r="CJ8" s="7">
        <v>90</v>
      </c>
      <c r="CK8" s="7"/>
      <c r="CL8" s="7">
        <v>90</v>
      </c>
      <c r="CM8" s="7"/>
      <c r="CN8" s="7"/>
      <c r="CO8" s="7"/>
      <c r="CP8" s="7"/>
      <c r="CQ8" s="7"/>
      <c r="CR8" s="86"/>
      <c r="CS8" s="7"/>
      <c r="CT8" s="86"/>
      <c r="CU8" s="7"/>
      <c r="CV8" s="86"/>
      <c r="CW8" s="7"/>
      <c r="CX8" s="7"/>
      <c r="CY8" s="7"/>
      <c r="CZ8" s="7"/>
      <c r="DA8" s="7"/>
      <c r="DB8" s="87"/>
      <c r="DC8" s="88"/>
      <c r="DD8" s="9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86"/>
      <c r="EL8" s="7"/>
      <c r="EM8" s="86"/>
      <c r="EN8" s="7"/>
      <c r="EO8" s="86"/>
      <c r="EP8" s="7"/>
      <c r="EQ8" s="7"/>
      <c r="ER8" s="7"/>
      <c r="ES8" s="7"/>
      <c r="ET8" s="7"/>
      <c r="EU8" s="87"/>
      <c r="EV8" s="147">
        <f t="shared" si="19"/>
        <v>0</v>
      </c>
      <c r="EW8" s="9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86"/>
      <c r="GE8" s="7"/>
      <c r="GF8" s="86"/>
      <c r="GG8" s="7"/>
      <c r="GH8" s="86"/>
      <c r="GI8" s="7"/>
      <c r="GJ8" s="7"/>
      <c r="GK8" s="7"/>
      <c r="GL8" s="7"/>
      <c r="GM8" s="7"/>
      <c r="GN8" s="87"/>
      <c r="GO8" s="147">
        <f t="shared" si="20"/>
        <v>0</v>
      </c>
      <c r="GP8" s="9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98"/>
      <c r="HT8" s="9"/>
      <c r="HU8" s="7"/>
      <c r="HV8" s="7"/>
      <c r="HW8" s="86"/>
      <c r="HX8" s="7"/>
      <c r="HY8" s="86"/>
      <c r="HZ8" s="7"/>
      <c r="IA8" s="86"/>
      <c r="IB8" s="7"/>
      <c r="IC8" s="7"/>
      <c r="ID8" s="7"/>
      <c r="IE8" s="7"/>
      <c r="IF8" s="7"/>
      <c r="IG8" s="98"/>
    </row>
    <row r="9" spans="1:255" s="5" customFormat="1" ht="12.75">
      <c r="A9" s="10" t="s">
        <v>91</v>
      </c>
      <c r="B9" s="171"/>
      <c r="C9" s="82">
        <f t="shared" si="8"/>
        <v>9</v>
      </c>
      <c r="D9" s="4">
        <f t="shared" si="9"/>
        <v>9</v>
      </c>
      <c r="E9" s="8">
        <f t="shared" si="10"/>
        <v>9</v>
      </c>
      <c r="F9" s="4">
        <f t="shared" si="11"/>
        <v>0</v>
      </c>
      <c r="G9" s="4">
        <f t="shared" si="12"/>
        <v>0</v>
      </c>
      <c r="H9" s="8">
        <f t="shared" si="13"/>
        <v>0</v>
      </c>
      <c r="I9" s="144">
        <f t="shared" si="14"/>
        <v>810</v>
      </c>
      <c r="J9" s="145">
        <f>ABS(I9/C9)</f>
        <v>90</v>
      </c>
      <c r="K9" s="145">
        <f>ABS(I9*100/I1)</f>
        <v>60</v>
      </c>
      <c r="L9" s="146">
        <f t="shared" si="15"/>
        <v>0</v>
      </c>
      <c r="M9" s="8">
        <f t="shared" si="16"/>
        <v>0</v>
      </c>
      <c r="N9" s="8">
        <f t="shared" si="17"/>
        <v>0</v>
      </c>
      <c r="O9" s="8">
        <f>SUM(M9:N9)</f>
        <v>0</v>
      </c>
      <c r="P9" s="90">
        <f t="shared" si="18"/>
        <v>0</v>
      </c>
      <c r="Q9" s="85"/>
      <c r="R9" s="8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64" t="s">
        <v>75</v>
      </c>
      <c r="AE9" s="8"/>
      <c r="AF9" s="164" t="s">
        <v>75</v>
      </c>
      <c r="AG9" s="164" t="s">
        <v>75</v>
      </c>
      <c r="AH9" s="8"/>
      <c r="AI9" s="8"/>
      <c r="AJ9" s="8"/>
      <c r="AK9" s="164" t="s">
        <v>75</v>
      </c>
      <c r="AL9" s="164" t="s">
        <v>75</v>
      </c>
      <c r="AM9" s="8"/>
      <c r="AN9" s="164" t="s">
        <v>75</v>
      </c>
      <c r="AO9" s="8"/>
      <c r="AP9" s="8"/>
      <c r="AQ9" s="164" t="s">
        <v>75</v>
      </c>
      <c r="AR9" s="8"/>
      <c r="AS9" s="164" t="s">
        <v>75</v>
      </c>
      <c r="AT9" s="164" t="s">
        <v>75</v>
      </c>
      <c r="AU9" s="8"/>
      <c r="AV9" s="8"/>
      <c r="AW9" s="8"/>
      <c r="AX9" s="8"/>
      <c r="AY9" s="90"/>
      <c r="AZ9" s="8"/>
      <c r="BA9" s="90"/>
      <c r="BB9" s="8"/>
      <c r="BC9" s="90"/>
      <c r="BD9" s="8"/>
      <c r="BE9" s="8"/>
      <c r="BF9" s="8"/>
      <c r="BG9" s="8"/>
      <c r="BH9" s="8"/>
      <c r="BI9" s="91"/>
      <c r="BJ9" s="85"/>
      <c r="BK9" s="89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>
        <v>90</v>
      </c>
      <c r="BX9" s="8"/>
      <c r="BY9" s="8">
        <v>90</v>
      </c>
      <c r="BZ9" s="8">
        <v>90</v>
      </c>
      <c r="CA9" s="8"/>
      <c r="CB9" s="8"/>
      <c r="CC9" s="8"/>
      <c r="CD9" s="8">
        <v>90</v>
      </c>
      <c r="CE9" s="8">
        <v>90</v>
      </c>
      <c r="CF9" s="8"/>
      <c r="CG9" s="8">
        <v>90</v>
      </c>
      <c r="CH9" s="8"/>
      <c r="CI9" s="8"/>
      <c r="CJ9" s="8">
        <v>90</v>
      </c>
      <c r="CK9" s="8"/>
      <c r="CL9" s="8">
        <v>90</v>
      </c>
      <c r="CM9" s="8">
        <v>90</v>
      </c>
      <c r="CN9" s="8"/>
      <c r="CO9" s="8"/>
      <c r="CP9" s="8"/>
      <c r="CQ9" s="8"/>
      <c r="CR9" s="90"/>
      <c r="CS9" s="8"/>
      <c r="CT9" s="90"/>
      <c r="CU9" s="8"/>
      <c r="CV9" s="90"/>
      <c r="CW9" s="8"/>
      <c r="CX9" s="8"/>
      <c r="CY9" s="8"/>
      <c r="CZ9" s="8"/>
      <c r="DA9" s="8"/>
      <c r="DB9" s="91"/>
      <c r="DC9" s="85"/>
      <c r="DD9" s="89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90"/>
      <c r="EL9" s="8"/>
      <c r="EM9" s="90"/>
      <c r="EN9" s="8"/>
      <c r="EO9" s="90"/>
      <c r="EP9" s="8"/>
      <c r="EQ9" s="8"/>
      <c r="ER9" s="8"/>
      <c r="ES9" s="8"/>
      <c r="ET9" s="8"/>
      <c r="EU9" s="91"/>
      <c r="EV9" s="147">
        <f t="shared" si="19"/>
        <v>0</v>
      </c>
      <c r="EW9" s="89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90"/>
      <c r="GE9" s="8"/>
      <c r="GF9" s="90"/>
      <c r="GG9" s="8"/>
      <c r="GH9" s="90"/>
      <c r="GI9" s="8"/>
      <c r="GJ9" s="8"/>
      <c r="GK9" s="8"/>
      <c r="GL9" s="8"/>
      <c r="GM9" s="8"/>
      <c r="GN9" s="91"/>
      <c r="GO9" s="147">
        <f t="shared" si="20"/>
        <v>0</v>
      </c>
      <c r="GP9" s="89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99"/>
      <c r="HT9" s="89"/>
      <c r="HU9" s="8"/>
      <c r="HV9" s="8"/>
      <c r="HW9" s="90"/>
      <c r="HX9" s="8"/>
      <c r="HY9" s="90"/>
      <c r="HZ9" s="8"/>
      <c r="IA9" s="90"/>
      <c r="IB9" s="8"/>
      <c r="IC9" s="8"/>
      <c r="ID9" s="8"/>
      <c r="IE9" s="8"/>
      <c r="IF9" s="8"/>
      <c r="IG9" s="9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41" ht="12.75">
      <c r="A10" s="6" t="s">
        <v>92</v>
      </c>
      <c r="B10" s="172"/>
      <c r="C10" s="61">
        <f t="shared" si="8"/>
        <v>2</v>
      </c>
      <c r="D10" s="55">
        <f t="shared" si="9"/>
        <v>2</v>
      </c>
      <c r="E10" s="149">
        <f t="shared" si="10"/>
        <v>2</v>
      </c>
      <c r="F10" s="55">
        <f t="shared" si="11"/>
        <v>0</v>
      </c>
      <c r="G10" s="55">
        <f t="shared" si="12"/>
        <v>0</v>
      </c>
      <c r="H10" s="149">
        <f t="shared" si="13"/>
        <v>0</v>
      </c>
      <c r="I10" s="150">
        <f t="shared" si="14"/>
        <v>180</v>
      </c>
      <c r="J10" s="151">
        <f aca="true" t="shared" si="21" ref="J10:J47">ABS(I10/C10)</f>
        <v>90</v>
      </c>
      <c r="K10" s="151">
        <f>ABS(I10*100/I1)</f>
        <v>13.333333333333334</v>
      </c>
      <c r="L10" s="152">
        <f t="shared" si="15"/>
        <v>0</v>
      </c>
      <c r="M10" s="149">
        <f t="shared" si="16"/>
        <v>0</v>
      </c>
      <c r="N10" s="149">
        <f t="shared" si="17"/>
        <v>0</v>
      </c>
      <c r="O10" s="149">
        <f aca="true" t="shared" si="22" ref="O10:O50">SUM(M10:N10)</f>
        <v>0</v>
      </c>
      <c r="P10" s="153">
        <f t="shared" si="18"/>
        <v>0</v>
      </c>
      <c r="Q10" s="85"/>
      <c r="R10" s="9"/>
      <c r="S10" s="7"/>
      <c r="T10" s="7"/>
      <c r="U10" s="7"/>
      <c r="V10" s="7"/>
      <c r="W10" s="7"/>
      <c r="X10" s="7"/>
      <c r="Y10" s="7"/>
      <c r="Z10" s="165" t="s">
        <v>75</v>
      </c>
      <c r="AA10" s="7"/>
      <c r="AB10" s="165" t="s">
        <v>75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6"/>
      <c r="AZ10" s="7"/>
      <c r="BA10" s="86"/>
      <c r="BB10" s="7"/>
      <c r="BC10" s="86"/>
      <c r="BD10" s="7"/>
      <c r="BE10" s="7"/>
      <c r="BF10" s="7"/>
      <c r="BG10" s="7"/>
      <c r="BH10" s="7"/>
      <c r="BI10" s="87"/>
      <c r="BJ10" s="85"/>
      <c r="BK10" s="9"/>
      <c r="BL10" s="7"/>
      <c r="BM10" s="7"/>
      <c r="BN10" s="7"/>
      <c r="BO10" s="7"/>
      <c r="BP10" s="7"/>
      <c r="BQ10" s="7"/>
      <c r="BR10" s="7"/>
      <c r="BS10" s="7">
        <v>90</v>
      </c>
      <c r="BT10" s="7"/>
      <c r="BU10" s="7">
        <v>90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86"/>
      <c r="CS10" s="7"/>
      <c r="CT10" s="86"/>
      <c r="CU10" s="7"/>
      <c r="CV10" s="86"/>
      <c r="CW10" s="7"/>
      <c r="CX10" s="7"/>
      <c r="CY10" s="7"/>
      <c r="CZ10" s="7"/>
      <c r="DA10" s="7"/>
      <c r="DB10" s="87"/>
      <c r="DC10" s="88"/>
      <c r="DD10" s="9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86"/>
      <c r="EL10" s="7"/>
      <c r="EM10" s="86"/>
      <c r="EN10" s="7"/>
      <c r="EO10" s="86"/>
      <c r="EP10" s="7"/>
      <c r="EQ10" s="7"/>
      <c r="ER10" s="7"/>
      <c r="ES10" s="7"/>
      <c r="ET10" s="7"/>
      <c r="EU10" s="87"/>
      <c r="EV10" s="147">
        <f t="shared" si="19"/>
        <v>0</v>
      </c>
      <c r="EW10" s="9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86"/>
      <c r="GE10" s="7"/>
      <c r="GF10" s="86"/>
      <c r="GG10" s="7"/>
      <c r="GH10" s="86"/>
      <c r="GI10" s="7"/>
      <c r="GJ10" s="7"/>
      <c r="GK10" s="7"/>
      <c r="GL10" s="7"/>
      <c r="GM10" s="7"/>
      <c r="GN10" s="87"/>
      <c r="GO10" s="147">
        <f t="shared" si="20"/>
        <v>0</v>
      </c>
      <c r="GP10" s="9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98"/>
      <c r="HT10" s="9"/>
      <c r="HU10" s="7"/>
      <c r="HV10" s="7"/>
      <c r="HW10" s="86"/>
      <c r="HX10" s="7"/>
      <c r="HY10" s="86"/>
      <c r="HZ10" s="7"/>
      <c r="IA10" s="86"/>
      <c r="IB10" s="7"/>
      <c r="IC10" s="7"/>
      <c r="ID10" s="7"/>
      <c r="IE10" s="7"/>
      <c r="IF10" s="7"/>
      <c r="IG10" s="98"/>
    </row>
    <row r="11" spans="1:255" s="5" customFormat="1" ht="12.75">
      <c r="A11" s="10" t="s">
        <v>48</v>
      </c>
      <c r="B11" s="171"/>
      <c r="C11" s="82">
        <f t="shared" si="8"/>
        <v>1</v>
      </c>
      <c r="D11" s="4">
        <f t="shared" si="9"/>
        <v>1</v>
      </c>
      <c r="E11" s="8">
        <f t="shared" si="10"/>
        <v>1</v>
      </c>
      <c r="F11" s="4">
        <f t="shared" si="11"/>
        <v>0</v>
      </c>
      <c r="G11" s="4">
        <f t="shared" si="12"/>
        <v>0</v>
      </c>
      <c r="H11" s="8">
        <f t="shared" si="13"/>
        <v>0</v>
      </c>
      <c r="I11" s="144">
        <f t="shared" si="14"/>
        <v>90</v>
      </c>
      <c r="J11" s="145">
        <f t="shared" si="21"/>
        <v>90</v>
      </c>
      <c r="K11" s="145">
        <f>ABS(I11*100/I1)</f>
        <v>6.666666666666667</v>
      </c>
      <c r="L11" s="146">
        <f t="shared" si="15"/>
        <v>0</v>
      </c>
      <c r="M11" s="8">
        <f t="shared" si="16"/>
        <v>0</v>
      </c>
      <c r="N11" s="8">
        <f t="shared" si="17"/>
        <v>0</v>
      </c>
      <c r="O11" s="8">
        <f t="shared" si="22"/>
        <v>0</v>
      </c>
      <c r="P11" s="90">
        <f t="shared" si="18"/>
        <v>0</v>
      </c>
      <c r="Q11" s="85"/>
      <c r="R11" s="89"/>
      <c r="S11" s="164" t="s">
        <v>75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90"/>
      <c r="AZ11" s="8"/>
      <c r="BA11" s="90"/>
      <c r="BB11" s="8"/>
      <c r="BC11" s="90"/>
      <c r="BD11" s="8"/>
      <c r="BE11" s="8"/>
      <c r="BF11" s="8"/>
      <c r="BG11" s="8"/>
      <c r="BH11" s="8"/>
      <c r="BI11" s="91"/>
      <c r="BJ11" s="85"/>
      <c r="BK11" s="89"/>
      <c r="BL11" s="8">
        <v>90</v>
      </c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90"/>
      <c r="CS11" s="8"/>
      <c r="CT11" s="90"/>
      <c r="CU11" s="8"/>
      <c r="CV11" s="90"/>
      <c r="CW11" s="8"/>
      <c r="CX11" s="8"/>
      <c r="CY11" s="8"/>
      <c r="CZ11" s="8"/>
      <c r="DA11" s="8"/>
      <c r="DB11" s="91"/>
      <c r="DC11" s="85"/>
      <c r="DD11" s="89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90"/>
      <c r="EL11" s="8"/>
      <c r="EM11" s="90"/>
      <c r="EN11" s="8"/>
      <c r="EO11" s="90"/>
      <c r="EP11" s="8"/>
      <c r="EQ11" s="8"/>
      <c r="ER11" s="8"/>
      <c r="ES11" s="8"/>
      <c r="ET11" s="8"/>
      <c r="EU11" s="91"/>
      <c r="EV11" s="147">
        <f t="shared" si="19"/>
        <v>0</v>
      </c>
      <c r="EW11" s="89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90"/>
      <c r="GE11" s="8"/>
      <c r="GF11" s="90"/>
      <c r="GG11" s="8"/>
      <c r="GH11" s="90"/>
      <c r="GI11" s="8"/>
      <c r="GJ11" s="8"/>
      <c r="GK11" s="8"/>
      <c r="GL11" s="8"/>
      <c r="GM11" s="8"/>
      <c r="GN11" s="91"/>
      <c r="GO11" s="147">
        <f t="shared" si="20"/>
        <v>0</v>
      </c>
      <c r="GP11" s="89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99"/>
      <c r="HT11" s="89"/>
      <c r="HU11" s="8"/>
      <c r="HV11" s="8"/>
      <c r="HW11" s="90"/>
      <c r="HX11" s="8"/>
      <c r="HY11" s="90"/>
      <c r="HZ11" s="8"/>
      <c r="IA11" s="90"/>
      <c r="IB11" s="8"/>
      <c r="IC11" s="8"/>
      <c r="ID11" s="8"/>
      <c r="IE11" s="8"/>
      <c r="IF11" s="8"/>
      <c r="IG11" s="99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41" ht="12.75">
      <c r="A12" s="6" t="s">
        <v>93</v>
      </c>
      <c r="B12" s="172"/>
      <c r="C12" s="61">
        <f t="shared" si="8"/>
        <v>3</v>
      </c>
      <c r="D12" s="55">
        <f t="shared" si="9"/>
        <v>3</v>
      </c>
      <c r="E12" s="149">
        <f t="shared" si="10"/>
        <v>3</v>
      </c>
      <c r="F12" s="55">
        <f t="shared" si="11"/>
        <v>0</v>
      </c>
      <c r="G12" s="55">
        <f t="shared" si="12"/>
        <v>0</v>
      </c>
      <c r="H12" s="149">
        <f t="shared" si="13"/>
        <v>0</v>
      </c>
      <c r="I12" s="150">
        <f t="shared" si="14"/>
        <v>270</v>
      </c>
      <c r="J12" s="151">
        <f t="shared" si="21"/>
        <v>90</v>
      </c>
      <c r="K12" s="151">
        <f>ABS(I12*100/I1)</f>
        <v>20</v>
      </c>
      <c r="L12" s="152">
        <f t="shared" si="15"/>
        <v>0</v>
      </c>
      <c r="M12" s="149">
        <f t="shared" si="16"/>
        <v>0</v>
      </c>
      <c r="N12" s="149">
        <f t="shared" si="17"/>
        <v>0</v>
      </c>
      <c r="O12" s="149">
        <f t="shared" si="22"/>
        <v>0</v>
      </c>
      <c r="P12" s="153">
        <f t="shared" si="18"/>
        <v>0</v>
      </c>
      <c r="Q12" s="85"/>
      <c r="R12" s="9"/>
      <c r="S12" s="7"/>
      <c r="T12" s="7"/>
      <c r="U12" s="7"/>
      <c r="V12" s="7"/>
      <c r="W12" s="7"/>
      <c r="X12" s="165" t="s">
        <v>75</v>
      </c>
      <c r="Y12" s="165" t="s">
        <v>75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65" t="s">
        <v>75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6"/>
      <c r="AZ12" s="7"/>
      <c r="BA12" s="86"/>
      <c r="BB12" s="7"/>
      <c r="BC12" s="86"/>
      <c r="BD12" s="7"/>
      <c r="BE12" s="7"/>
      <c r="BF12" s="7"/>
      <c r="BG12" s="7"/>
      <c r="BH12" s="7"/>
      <c r="BI12" s="87"/>
      <c r="BJ12" s="85"/>
      <c r="BK12" s="9"/>
      <c r="BL12" s="7"/>
      <c r="BM12" s="7"/>
      <c r="BN12" s="7"/>
      <c r="BO12" s="7"/>
      <c r="BP12" s="7"/>
      <c r="BQ12" s="7">
        <v>90</v>
      </c>
      <c r="BR12" s="7">
        <v>90</v>
      </c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>
        <v>90</v>
      </c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86"/>
      <c r="CS12" s="7"/>
      <c r="CT12" s="86"/>
      <c r="CU12" s="7"/>
      <c r="CV12" s="86"/>
      <c r="CW12" s="7"/>
      <c r="CX12" s="7"/>
      <c r="CY12" s="7"/>
      <c r="CZ12" s="7"/>
      <c r="DA12" s="7"/>
      <c r="DB12" s="87"/>
      <c r="DC12" s="88"/>
      <c r="DD12" s="9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86"/>
      <c r="EL12" s="7"/>
      <c r="EM12" s="86"/>
      <c r="EN12" s="7"/>
      <c r="EO12" s="86"/>
      <c r="EP12" s="7"/>
      <c r="EQ12" s="7"/>
      <c r="ER12" s="7"/>
      <c r="ES12" s="7"/>
      <c r="ET12" s="7"/>
      <c r="EU12" s="87"/>
      <c r="EV12" s="147">
        <f t="shared" si="19"/>
        <v>0</v>
      </c>
      <c r="EW12" s="9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86"/>
      <c r="GE12" s="7"/>
      <c r="GF12" s="86"/>
      <c r="GG12" s="7"/>
      <c r="GH12" s="86"/>
      <c r="GI12" s="7"/>
      <c r="GJ12" s="7"/>
      <c r="GK12" s="7"/>
      <c r="GL12" s="7"/>
      <c r="GM12" s="7"/>
      <c r="GN12" s="87"/>
      <c r="GO12" s="147">
        <f t="shared" si="20"/>
        <v>0</v>
      </c>
      <c r="GP12" s="9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98"/>
      <c r="HT12" s="9"/>
      <c r="HU12" s="7"/>
      <c r="HV12" s="7"/>
      <c r="HW12" s="86"/>
      <c r="HX12" s="7"/>
      <c r="HY12" s="86"/>
      <c r="HZ12" s="7"/>
      <c r="IA12" s="86"/>
      <c r="IB12" s="7"/>
      <c r="IC12" s="7"/>
      <c r="ID12" s="7"/>
      <c r="IE12" s="7"/>
      <c r="IF12" s="7"/>
      <c r="IG12" s="98"/>
    </row>
    <row r="13" spans="1:255" s="5" customFormat="1" ht="12.75">
      <c r="A13" s="10" t="s">
        <v>49</v>
      </c>
      <c r="B13" s="91"/>
      <c r="C13" s="82">
        <f t="shared" si="8"/>
        <v>13</v>
      </c>
      <c r="D13" s="4">
        <f t="shared" si="9"/>
        <v>13</v>
      </c>
      <c r="E13" s="8">
        <f t="shared" si="10"/>
        <v>13</v>
      </c>
      <c r="F13" s="4">
        <f t="shared" si="11"/>
        <v>0</v>
      </c>
      <c r="G13" s="4">
        <f t="shared" si="12"/>
        <v>0</v>
      </c>
      <c r="H13" s="8">
        <f t="shared" si="13"/>
        <v>0</v>
      </c>
      <c r="I13" s="144">
        <f t="shared" si="14"/>
        <v>1170</v>
      </c>
      <c r="J13" s="145">
        <f t="shared" si="21"/>
        <v>90</v>
      </c>
      <c r="K13" s="145">
        <f>ABS(I13*100/I1)</f>
        <v>86.66666666666667</v>
      </c>
      <c r="L13" s="146">
        <f t="shared" si="15"/>
        <v>0</v>
      </c>
      <c r="M13" s="8">
        <f t="shared" si="16"/>
        <v>0</v>
      </c>
      <c r="N13" s="8">
        <f t="shared" si="17"/>
        <v>0</v>
      </c>
      <c r="O13" s="8">
        <f t="shared" si="22"/>
        <v>0</v>
      </c>
      <c r="P13" s="90">
        <f t="shared" si="18"/>
        <v>0</v>
      </c>
      <c r="Q13" s="85"/>
      <c r="R13" s="89"/>
      <c r="S13" s="164" t="s">
        <v>75</v>
      </c>
      <c r="T13" s="8"/>
      <c r="U13" s="8"/>
      <c r="V13" s="164" t="s">
        <v>75</v>
      </c>
      <c r="W13" s="8"/>
      <c r="X13" s="164" t="s">
        <v>75</v>
      </c>
      <c r="Y13" s="164" t="s">
        <v>75</v>
      </c>
      <c r="Z13" s="164" t="s">
        <v>75</v>
      </c>
      <c r="AA13" s="8"/>
      <c r="AB13" s="164" t="s">
        <v>75</v>
      </c>
      <c r="AC13" s="8"/>
      <c r="AD13" s="164" t="s">
        <v>75</v>
      </c>
      <c r="AE13" s="8"/>
      <c r="AF13" s="164" t="s">
        <v>75</v>
      </c>
      <c r="AG13" s="164" t="s">
        <v>75</v>
      </c>
      <c r="AH13" s="8"/>
      <c r="AI13" s="8"/>
      <c r="AJ13" s="8"/>
      <c r="AK13" s="8"/>
      <c r="AL13" s="164" t="s">
        <v>75</v>
      </c>
      <c r="AM13" s="8"/>
      <c r="AN13" s="164" t="s">
        <v>75</v>
      </c>
      <c r="AO13" s="8"/>
      <c r="AP13" s="8"/>
      <c r="AQ13" s="8"/>
      <c r="AR13" s="8"/>
      <c r="AS13" s="164" t="s">
        <v>75</v>
      </c>
      <c r="AT13" s="164" t="s">
        <v>75</v>
      </c>
      <c r="AU13" s="8"/>
      <c r="AV13" s="8"/>
      <c r="AW13" s="8"/>
      <c r="AX13" s="8"/>
      <c r="AY13" s="90"/>
      <c r="AZ13" s="8"/>
      <c r="BA13" s="90"/>
      <c r="BB13" s="8"/>
      <c r="BC13" s="90"/>
      <c r="BD13" s="8"/>
      <c r="BE13" s="8"/>
      <c r="BF13" s="8"/>
      <c r="BG13" s="8"/>
      <c r="BH13" s="8"/>
      <c r="BI13" s="91"/>
      <c r="BJ13" s="85"/>
      <c r="BK13" s="89"/>
      <c r="BL13" s="8">
        <v>90</v>
      </c>
      <c r="BM13" s="8"/>
      <c r="BN13" s="8"/>
      <c r="BO13" s="8">
        <v>90</v>
      </c>
      <c r="BP13" s="8"/>
      <c r="BQ13" s="8">
        <v>90</v>
      </c>
      <c r="BR13" s="8">
        <v>90</v>
      </c>
      <c r="BS13" s="8">
        <v>90</v>
      </c>
      <c r="BT13" s="8"/>
      <c r="BU13" s="8">
        <v>90</v>
      </c>
      <c r="BV13" s="8"/>
      <c r="BW13" s="8">
        <v>90</v>
      </c>
      <c r="BX13" s="8"/>
      <c r="BY13" s="8">
        <v>90</v>
      </c>
      <c r="BZ13" s="8">
        <v>90</v>
      </c>
      <c r="CA13" s="8"/>
      <c r="CB13" s="8"/>
      <c r="CC13" s="8"/>
      <c r="CD13" s="8"/>
      <c r="CE13" s="8">
        <v>90</v>
      </c>
      <c r="CF13" s="8"/>
      <c r="CG13" s="8">
        <v>90</v>
      </c>
      <c r="CH13" s="8"/>
      <c r="CI13" s="8"/>
      <c r="CJ13" s="8"/>
      <c r="CK13" s="8"/>
      <c r="CL13" s="8">
        <v>90</v>
      </c>
      <c r="CM13" s="8">
        <v>90</v>
      </c>
      <c r="CN13" s="8"/>
      <c r="CO13" s="8"/>
      <c r="CP13" s="8"/>
      <c r="CQ13" s="8"/>
      <c r="CR13" s="90"/>
      <c r="CS13" s="8"/>
      <c r="CT13" s="90"/>
      <c r="CU13" s="8"/>
      <c r="CV13" s="90"/>
      <c r="CW13" s="8"/>
      <c r="CX13" s="8"/>
      <c r="CY13" s="8"/>
      <c r="CZ13" s="8"/>
      <c r="DA13" s="8"/>
      <c r="DB13" s="91"/>
      <c r="DC13" s="85"/>
      <c r="DD13" s="89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90"/>
      <c r="EL13" s="8"/>
      <c r="EM13" s="90"/>
      <c r="EN13" s="8"/>
      <c r="EO13" s="90"/>
      <c r="EP13" s="8"/>
      <c r="EQ13" s="8"/>
      <c r="ER13" s="8"/>
      <c r="ES13" s="8"/>
      <c r="ET13" s="8"/>
      <c r="EU13" s="91"/>
      <c r="EV13" s="147">
        <f t="shared" si="19"/>
        <v>0</v>
      </c>
      <c r="EW13" s="89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90"/>
      <c r="GE13" s="8"/>
      <c r="GF13" s="90"/>
      <c r="GG13" s="8"/>
      <c r="GH13" s="90"/>
      <c r="GI13" s="8"/>
      <c r="GJ13" s="8"/>
      <c r="GK13" s="8"/>
      <c r="GL13" s="8"/>
      <c r="GM13" s="8"/>
      <c r="GN13" s="91"/>
      <c r="GO13" s="147">
        <f t="shared" si="20"/>
        <v>0</v>
      </c>
      <c r="GP13" s="89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99"/>
      <c r="HT13" s="89"/>
      <c r="HU13" s="8"/>
      <c r="HV13" s="8"/>
      <c r="HW13" s="90"/>
      <c r="HX13" s="8"/>
      <c r="HY13" s="90"/>
      <c r="HZ13" s="8"/>
      <c r="IA13" s="90"/>
      <c r="IB13" s="8"/>
      <c r="IC13" s="8"/>
      <c r="ID13" s="8"/>
      <c r="IE13" s="8"/>
      <c r="IF13" s="8"/>
      <c r="IG13" s="99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41" ht="12.75" hidden="1">
      <c r="A14" s="46"/>
      <c r="B14" s="148"/>
      <c r="C14" s="61">
        <f t="shared" si="8"/>
        <v>0</v>
      </c>
      <c r="D14" s="55">
        <f t="shared" si="9"/>
        <v>0</v>
      </c>
      <c r="E14" s="149">
        <f t="shared" si="10"/>
        <v>0</v>
      </c>
      <c r="F14" s="55">
        <f t="shared" si="11"/>
        <v>0</v>
      </c>
      <c r="G14" s="55">
        <f t="shared" si="12"/>
        <v>0</v>
      </c>
      <c r="H14" s="149">
        <f t="shared" si="13"/>
        <v>0</v>
      </c>
      <c r="I14" s="150">
        <f t="shared" si="14"/>
        <v>0</v>
      </c>
      <c r="J14" s="151" t="e">
        <f t="shared" si="21"/>
        <v>#DIV/0!</v>
      </c>
      <c r="K14" s="151">
        <f>ABS(I14*100/I1)</f>
        <v>0</v>
      </c>
      <c r="L14" s="152">
        <f t="shared" si="15"/>
        <v>0</v>
      </c>
      <c r="M14" s="149">
        <f t="shared" si="16"/>
        <v>0</v>
      </c>
      <c r="N14" s="149">
        <f t="shared" si="17"/>
        <v>0</v>
      </c>
      <c r="O14" s="149">
        <f t="shared" si="22"/>
        <v>0</v>
      </c>
      <c r="P14" s="153">
        <f t="shared" si="18"/>
        <v>0</v>
      </c>
      <c r="Q14" s="85"/>
      <c r="R14" s="9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6"/>
      <c r="AZ14" s="7"/>
      <c r="BA14" s="86"/>
      <c r="BB14" s="7"/>
      <c r="BC14" s="86"/>
      <c r="BD14" s="7"/>
      <c r="BE14" s="7"/>
      <c r="BF14" s="7"/>
      <c r="BG14" s="7"/>
      <c r="BH14" s="7"/>
      <c r="BI14" s="87"/>
      <c r="BJ14" s="85"/>
      <c r="BK14" s="9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86"/>
      <c r="CS14" s="7"/>
      <c r="CT14" s="86"/>
      <c r="CU14" s="7"/>
      <c r="CV14" s="86"/>
      <c r="CW14" s="7"/>
      <c r="CX14" s="7"/>
      <c r="CY14" s="7"/>
      <c r="CZ14" s="7"/>
      <c r="DA14" s="7"/>
      <c r="DB14" s="87"/>
      <c r="DC14" s="88"/>
      <c r="DD14" s="9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86"/>
      <c r="EL14" s="7"/>
      <c r="EM14" s="86"/>
      <c r="EN14" s="7"/>
      <c r="EO14" s="86"/>
      <c r="EP14" s="7"/>
      <c r="EQ14" s="7"/>
      <c r="ER14" s="7"/>
      <c r="ES14" s="7"/>
      <c r="ET14" s="7"/>
      <c r="EU14" s="87"/>
      <c r="EV14" s="147">
        <f t="shared" si="19"/>
        <v>0</v>
      </c>
      <c r="EW14" s="9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86"/>
      <c r="GE14" s="7"/>
      <c r="GF14" s="86"/>
      <c r="GG14" s="7"/>
      <c r="GH14" s="86"/>
      <c r="GI14" s="7"/>
      <c r="GJ14" s="7"/>
      <c r="GK14" s="7"/>
      <c r="GL14" s="7"/>
      <c r="GM14" s="7"/>
      <c r="GN14" s="87"/>
      <c r="GO14" s="147">
        <f t="shared" si="20"/>
        <v>0</v>
      </c>
      <c r="GP14" s="9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98"/>
      <c r="HT14" s="9"/>
      <c r="HU14" s="7"/>
      <c r="HV14" s="7"/>
      <c r="HW14" s="86"/>
      <c r="HX14" s="7"/>
      <c r="HY14" s="86"/>
      <c r="HZ14" s="7"/>
      <c r="IA14" s="86"/>
      <c r="IB14" s="7"/>
      <c r="IC14" s="7"/>
      <c r="ID14" s="7"/>
      <c r="IE14" s="7"/>
      <c r="IF14" s="7"/>
      <c r="IG14" s="98"/>
    </row>
    <row r="15" spans="1:255" s="5" customFormat="1" ht="12.75" hidden="1">
      <c r="A15" s="10"/>
      <c r="B15" s="91"/>
      <c r="C15" s="82">
        <f t="shared" si="8"/>
        <v>0</v>
      </c>
      <c r="D15" s="4">
        <f t="shared" si="9"/>
        <v>0</v>
      </c>
      <c r="E15" s="8">
        <f t="shared" si="10"/>
        <v>0</v>
      </c>
      <c r="F15" s="4">
        <f t="shared" si="11"/>
        <v>0</v>
      </c>
      <c r="G15" s="4">
        <f t="shared" si="12"/>
        <v>0</v>
      </c>
      <c r="H15" s="8">
        <f t="shared" si="13"/>
        <v>0</v>
      </c>
      <c r="I15" s="144">
        <f t="shared" si="14"/>
        <v>0</v>
      </c>
      <c r="J15" s="145" t="e">
        <f t="shared" si="21"/>
        <v>#DIV/0!</v>
      </c>
      <c r="K15" s="145">
        <f>ABS(I15*100/I1)</f>
        <v>0</v>
      </c>
      <c r="L15" s="146">
        <f t="shared" si="15"/>
        <v>0</v>
      </c>
      <c r="M15" s="8">
        <f t="shared" si="16"/>
        <v>0</v>
      </c>
      <c r="N15" s="8">
        <f t="shared" si="17"/>
        <v>0</v>
      </c>
      <c r="O15" s="8">
        <f t="shared" si="22"/>
        <v>0</v>
      </c>
      <c r="P15" s="90">
        <f t="shared" si="18"/>
        <v>0</v>
      </c>
      <c r="Q15" s="85"/>
      <c r="R15" s="8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90"/>
      <c r="AZ15" s="8"/>
      <c r="BA15" s="90"/>
      <c r="BB15" s="8"/>
      <c r="BC15" s="90"/>
      <c r="BD15" s="8"/>
      <c r="BE15" s="8"/>
      <c r="BF15" s="8"/>
      <c r="BG15" s="8"/>
      <c r="BH15" s="8"/>
      <c r="BI15" s="91"/>
      <c r="BJ15" s="85"/>
      <c r="BK15" s="89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90"/>
      <c r="CS15" s="8"/>
      <c r="CT15" s="90"/>
      <c r="CU15" s="8"/>
      <c r="CV15" s="90"/>
      <c r="CW15" s="8"/>
      <c r="CX15" s="8"/>
      <c r="CY15" s="8"/>
      <c r="CZ15" s="8"/>
      <c r="DA15" s="8"/>
      <c r="DB15" s="91"/>
      <c r="DC15" s="88"/>
      <c r="DD15" s="89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90"/>
      <c r="EL15" s="8"/>
      <c r="EM15" s="90"/>
      <c r="EN15" s="8"/>
      <c r="EO15" s="90"/>
      <c r="EP15" s="8"/>
      <c r="EQ15" s="8"/>
      <c r="ER15" s="8"/>
      <c r="ES15" s="8"/>
      <c r="ET15" s="8"/>
      <c r="EU15" s="91"/>
      <c r="EV15" s="147">
        <f t="shared" si="19"/>
        <v>0</v>
      </c>
      <c r="EW15" s="89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90"/>
      <c r="GE15" s="8"/>
      <c r="GF15" s="90"/>
      <c r="GG15" s="8"/>
      <c r="GH15" s="90"/>
      <c r="GI15" s="8"/>
      <c r="GJ15" s="8"/>
      <c r="GK15" s="8"/>
      <c r="GL15" s="8"/>
      <c r="GM15" s="8"/>
      <c r="GN15" s="91"/>
      <c r="GO15" s="147">
        <f t="shared" si="20"/>
        <v>0</v>
      </c>
      <c r="GP15" s="89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99"/>
      <c r="HT15" s="89"/>
      <c r="HU15" s="8"/>
      <c r="HV15" s="8"/>
      <c r="HW15" s="90"/>
      <c r="HX15" s="8"/>
      <c r="HY15" s="90"/>
      <c r="HZ15" s="8"/>
      <c r="IA15" s="90"/>
      <c r="IB15" s="8"/>
      <c r="IC15" s="8"/>
      <c r="ID15" s="8"/>
      <c r="IE15" s="8"/>
      <c r="IF15" s="8"/>
      <c r="IG15" s="99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41" ht="12.75" hidden="1">
      <c r="A16" s="46"/>
      <c r="B16" s="172"/>
      <c r="C16" s="61">
        <f t="shared" si="8"/>
        <v>0</v>
      </c>
      <c r="D16" s="55">
        <f t="shared" si="9"/>
        <v>0</v>
      </c>
      <c r="E16" s="149">
        <f t="shared" si="10"/>
        <v>0</v>
      </c>
      <c r="F16" s="55">
        <f t="shared" si="11"/>
        <v>0</v>
      </c>
      <c r="G16" s="55">
        <f t="shared" si="12"/>
        <v>0</v>
      </c>
      <c r="H16" s="149">
        <f t="shared" si="13"/>
        <v>0</v>
      </c>
      <c r="I16" s="150">
        <f t="shared" si="14"/>
        <v>0</v>
      </c>
      <c r="J16" s="151" t="e">
        <f t="shared" si="21"/>
        <v>#DIV/0!</v>
      </c>
      <c r="K16" s="151">
        <f>ABS(I16*100/I1)</f>
        <v>0</v>
      </c>
      <c r="L16" s="152">
        <f t="shared" si="15"/>
        <v>0</v>
      </c>
      <c r="M16" s="149">
        <f t="shared" si="16"/>
        <v>0</v>
      </c>
      <c r="N16" s="149">
        <f t="shared" si="17"/>
        <v>0</v>
      </c>
      <c r="O16" s="149">
        <f t="shared" si="22"/>
        <v>0</v>
      </c>
      <c r="P16" s="153">
        <f t="shared" si="18"/>
        <v>0</v>
      </c>
      <c r="Q16" s="85"/>
      <c r="R16" s="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86"/>
      <c r="AZ16" s="7"/>
      <c r="BA16" s="86"/>
      <c r="BB16" s="7"/>
      <c r="BC16" s="86"/>
      <c r="BD16" s="7"/>
      <c r="BE16" s="7"/>
      <c r="BF16" s="7"/>
      <c r="BG16" s="7"/>
      <c r="BH16" s="7"/>
      <c r="BI16" s="87"/>
      <c r="BJ16" s="85"/>
      <c r="BK16" s="9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86"/>
      <c r="CS16" s="7"/>
      <c r="CT16" s="86"/>
      <c r="CU16" s="7"/>
      <c r="CV16" s="86"/>
      <c r="CW16" s="7"/>
      <c r="CX16" s="7"/>
      <c r="CY16" s="7"/>
      <c r="CZ16" s="7"/>
      <c r="DA16" s="7"/>
      <c r="DB16" s="87"/>
      <c r="DC16" s="88"/>
      <c r="DD16" s="9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86"/>
      <c r="EL16" s="7"/>
      <c r="EM16" s="86"/>
      <c r="EN16" s="7"/>
      <c r="EO16" s="86"/>
      <c r="EP16" s="7"/>
      <c r="EQ16" s="7"/>
      <c r="ER16" s="7"/>
      <c r="ES16" s="7"/>
      <c r="ET16" s="7"/>
      <c r="EU16" s="87"/>
      <c r="EV16" s="147">
        <f t="shared" si="19"/>
        <v>0</v>
      </c>
      <c r="EW16" s="9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86"/>
      <c r="GE16" s="7"/>
      <c r="GF16" s="86"/>
      <c r="GG16" s="7"/>
      <c r="GH16" s="86"/>
      <c r="GI16" s="7"/>
      <c r="GJ16" s="7"/>
      <c r="GK16" s="7"/>
      <c r="GL16" s="7"/>
      <c r="GM16" s="7"/>
      <c r="GN16" s="87"/>
      <c r="GO16" s="147">
        <f t="shared" si="20"/>
        <v>0</v>
      </c>
      <c r="GP16" s="9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98"/>
      <c r="HT16" s="9"/>
      <c r="HU16" s="7"/>
      <c r="HV16" s="7"/>
      <c r="HW16" s="86"/>
      <c r="HX16" s="7"/>
      <c r="HY16" s="86"/>
      <c r="HZ16" s="7"/>
      <c r="IA16" s="86"/>
      <c r="IB16" s="7"/>
      <c r="IC16" s="7"/>
      <c r="ID16" s="7"/>
      <c r="IE16" s="7"/>
      <c r="IF16" s="7"/>
      <c r="IG16" s="98"/>
    </row>
    <row r="17" spans="1:255" s="5" customFormat="1" ht="12.75" hidden="1">
      <c r="A17" s="10"/>
      <c r="B17" s="171"/>
      <c r="C17" s="82">
        <f t="shared" si="8"/>
        <v>0</v>
      </c>
      <c r="D17" s="4">
        <f t="shared" si="9"/>
        <v>0</v>
      </c>
      <c r="E17" s="8">
        <f t="shared" si="10"/>
        <v>0</v>
      </c>
      <c r="F17" s="4">
        <f t="shared" si="11"/>
        <v>0</v>
      </c>
      <c r="G17" s="4">
        <f t="shared" si="12"/>
        <v>0</v>
      </c>
      <c r="H17" s="8">
        <f t="shared" si="13"/>
        <v>0</v>
      </c>
      <c r="I17" s="144">
        <f t="shared" si="14"/>
        <v>0</v>
      </c>
      <c r="J17" s="145" t="e">
        <f t="shared" si="21"/>
        <v>#DIV/0!</v>
      </c>
      <c r="K17" s="145">
        <f>ABS(I17*100/I1)</f>
        <v>0</v>
      </c>
      <c r="L17" s="146">
        <f t="shared" si="15"/>
        <v>0</v>
      </c>
      <c r="M17" s="8">
        <f t="shared" si="16"/>
        <v>0</v>
      </c>
      <c r="N17" s="8">
        <f t="shared" si="17"/>
        <v>0</v>
      </c>
      <c r="O17" s="8">
        <f t="shared" si="22"/>
        <v>0</v>
      </c>
      <c r="P17" s="90">
        <f t="shared" si="18"/>
        <v>0</v>
      </c>
      <c r="Q17" s="85"/>
      <c r="R17" s="8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90"/>
      <c r="AZ17" s="8"/>
      <c r="BA17" s="90"/>
      <c r="BB17" s="8"/>
      <c r="BC17" s="90"/>
      <c r="BD17" s="8"/>
      <c r="BE17" s="8"/>
      <c r="BF17" s="8"/>
      <c r="BG17" s="8"/>
      <c r="BH17" s="8"/>
      <c r="BI17" s="91"/>
      <c r="BJ17" s="85"/>
      <c r="BK17" s="89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90"/>
      <c r="CS17" s="8"/>
      <c r="CT17" s="90"/>
      <c r="CU17" s="8"/>
      <c r="CV17" s="90"/>
      <c r="CW17" s="8"/>
      <c r="CX17" s="8"/>
      <c r="CY17" s="8"/>
      <c r="CZ17" s="8"/>
      <c r="DA17" s="8"/>
      <c r="DB17" s="91"/>
      <c r="DC17" s="85"/>
      <c r="DD17" s="89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90"/>
      <c r="EL17" s="8"/>
      <c r="EM17" s="90"/>
      <c r="EN17" s="8"/>
      <c r="EO17" s="90"/>
      <c r="EP17" s="8"/>
      <c r="EQ17" s="8"/>
      <c r="ER17" s="8"/>
      <c r="ES17" s="8"/>
      <c r="ET17" s="8"/>
      <c r="EU17" s="91"/>
      <c r="EV17" s="147">
        <f t="shared" si="19"/>
        <v>0</v>
      </c>
      <c r="EW17" s="89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90"/>
      <c r="GE17" s="8"/>
      <c r="GF17" s="90"/>
      <c r="GG17" s="8"/>
      <c r="GH17" s="90"/>
      <c r="GI17" s="8"/>
      <c r="GJ17" s="8"/>
      <c r="GK17" s="8"/>
      <c r="GL17" s="8"/>
      <c r="GM17" s="8"/>
      <c r="GN17" s="91"/>
      <c r="GO17" s="147">
        <f t="shared" si="20"/>
        <v>0</v>
      </c>
      <c r="GP17" s="89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99"/>
      <c r="HT17" s="89"/>
      <c r="HU17" s="8"/>
      <c r="HV17" s="8"/>
      <c r="HW17" s="90"/>
      <c r="HX17" s="8"/>
      <c r="HY17" s="90"/>
      <c r="HZ17" s="8"/>
      <c r="IA17" s="90"/>
      <c r="IB17" s="8"/>
      <c r="IC17" s="8"/>
      <c r="ID17" s="8"/>
      <c r="IE17" s="8"/>
      <c r="IF17" s="8"/>
      <c r="IG17" s="99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41" ht="12.75">
      <c r="A18" s="46" t="s">
        <v>94</v>
      </c>
      <c r="B18" s="172"/>
      <c r="C18" s="61">
        <f t="shared" si="8"/>
        <v>1</v>
      </c>
      <c r="D18" s="55">
        <f t="shared" si="9"/>
        <v>1</v>
      </c>
      <c r="E18" s="149">
        <f t="shared" si="10"/>
        <v>1</v>
      </c>
      <c r="F18" s="55">
        <f t="shared" si="11"/>
        <v>0</v>
      </c>
      <c r="G18" s="55">
        <f t="shared" si="12"/>
        <v>0</v>
      </c>
      <c r="H18" s="149">
        <f t="shared" si="13"/>
        <v>0</v>
      </c>
      <c r="I18" s="150">
        <f t="shared" si="14"/>
        <v>90</v>
      </c>
      <c r="J18" s="151">
        <f t="shared" si="21"/>
        <v>90</v>
      </c>
      <c r="K18" s="151">
        <f>ABS(I18*100/I1)</f>
        <v>6.666666666666667</v>
      </c>
      <c r="L18" s="152">
        <f t="shared" si="15"/>
        <v>0</v>
      </c>
      <c r="M18" s="149">
        <f t="shared" si="16"/>
        <v>0</v>
      </c>
      <c r="N18" s="149">
        <f t="shared" si="17"/>
        <v>0</v>
      </c>
      <c r="O18" s="149">
        <f t="shared" si="22"/>
        <v>0</v>
      </c>
      <c r="P18" s="153">
        <f t="shared" si="18"/>
        <v>0</v>
      </c>
      <c r="Q18" s="85"/>
      <c r="R18" s="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66" t="s">
        <v>75</v>
      </c>
      <c r="AR18" s="7"/>
      <c r="AS18" s="7"/>
      <c r="AT18" s="7"/>
      <c r="AU18" s="7"/>
      <c r="AV18" s="7"/>
      <c r="AW18" s="7"/>
      <c r="AX18" s="7"/>
      <c r="AY18" s="86"/>
      <c r="AZ18" s="7"/>
      <c r="BA18" s="86"/>
      <c r="BB18" s="7"/>
      <c r="BC18" s="86"/>
      <c r="BD18" s="7"/>
      <c r="BE18" s="7"/>
      <c r="BF18" s="7"/>
      <c r="BG18" s="7"/>
      <c r="BH18" s="7"/>
      <c r="BI18" s="87"/>
      <c r="BJ18" s="85"/>
      <c r="BK18" s="9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>
        <v>90</v>
      </c>
      <c r="CK18" s="7"/>
      <c r="CL18" s="7"/>
      <c r="CM18" s="7"/>
      <c r="CN18" s="7"/>
      <c r="CO18" s="7"/>
      <c r="CP18" s="7"/>
      <c r="CQ18" s="7"/>
      <c r="CR18" s="86"/>
      <c r="CS18" s="7"/>
      <c r="CT18" s="86"/>
      <c r="CU18" s="7"/>
      <c r="CV18" s="86"/>
      <c r="CW18" s="7"/>
      <c r="CX18" s="7"/>
      <c r="CY18" s="7"/>
      <c r="CZ18" s="7"/>
      <c r="DA18" s="7"/>
      <c r="DB18" s="87"/>
      <c r="DC18" s="88"/>
      <c r="DD18" s="9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86"/>
      <c r="EL18" s="7"/>
      <c r="EM18" s="86"/>
      <c r="EN18" s="7"/>
      <c r="EO18" s="86"/>
      <c r="EP18" s="7"/>
      <c r="EQ18" s="7"/>
      <c r="ER18" s="7"/>
      <c r="ES18" s="7"/>
      <c r="ET18" s="7"/>
      <c r="EU18" s="87"/>
      <c r="EV18" s="147">
        <f t="shared" si="19"/>
        <v>0</v>
      </c>
      <c r="EW18" s="9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86"/>
      <c r="GE18" s="7"/>
      <c r="GF18" s="86"/>
      <c r="GG18" s="7"/>
      <c r="GH18" s="86"/>
      <c r="GI18" s="7"/>
      <c r="GJ18" s="7"/>
      <c r="GK18" s="7"/>
      <c r="GL18" s="7"/>
      <c r="GM18" s="7"/>
      <c r="GN18" s="87"/>
      <c r="GO18" s="147">
        <f t="shared" si="20"/>
        <v>0</v>
      </c>
      <c r="GP18" s="9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98"/>
      <c r="HT18" s="9"/>
      <c r="HU18" s="7"/>
      <c r="HV18" s="7"/>
      <c r="HW18" s="86"/>
      <c r="HX18" s="7"/>
      <c r="HY18" s="86"/>
      <c r="HZ18" s="7"/>
      <c r="IA18" s="86"/>
      <c r="IB18" s="7"/>
      <c r="IC18" s="7"/>
      <c r="ID18" s="7"/>
      <c r="IE18" s="7"/>
      <c r="IF18" s="7"/>
      <c r="IG18" s="98"/>
    </row>
    <row r="19" spans="1:255" s="5" customFormat="1" ht="12.75">
      <c r="A19" s="10" t="s">
        <v>95</v>
      </c>
      <c r="B19" s="171"/>
      <c r="C19" s="82">
        <f t="shared" si="8"/>
        <v>5</v>
      </c>
      <c r="D19" s="4">
        <f t="shared" si="9"/>
        <v>5</v>
      </c>
      <c r="E19" s="8">
        <f t="shared" si="10"/>
        <v>5</v>
      </c>
      <c r="F19" s="4">
        <f t="shared" si="11"/>
        <v>0</v>
      </c>
      <c r="G19" s="4">
        <f t="shared" si="12"/>
        <v>0</v>
      </c>
      <c r="H19" s="8">
        <f t="shared" si="13"/>
        <v>0</v>
      </c>
      <c r="I19" s="144">
        <f t="shared" si="14"/>
        <v>450</v>
      </c>
      <c r="J19" s="145">
        <f t="shared" si="21"/>
        <v>90</v>
      </c>
      <c r="K19" s="145">
        <f>ABS(I19*100/I1)</f>
        <v>33.333333333333336</v>
      </c>
      <c r="L19" s="146">
        <f t="shared" si="15"/>
        <v>0</v>
      </c>
      <c r="M19" s="8">
        <f t="shared" si="16"/>
        <v>0</v>
      </c>
      <c r="N19" s="8">
        <f t="shared" si="17"/>
        <v>0</v>
      </c>
      <c r="O19" s="8">
        <f t="shared" si="22"/>
        <v>0</v>
      </c>
      <c r="P19" s="90">
        <f t="shared" si="18"/>
        <v>0</v>
      </c>
      <c r="Q19" s="85"/>
      <c r="R19" s="89"/>
      <c r="S19" s="8"/>
      <c r="T19" s="8"/>
      <c r="U19" s="8"/>
      <c r="V19" s="167" t="s">
        <v>75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67" t="s">
        <v>75</v>
      </c>
      <c r="AH19" s="8"/>
      <c r="AI19" s="8"/>
      <c r="AJ19" s="8"/>
      <c r="AK19" s="167" t="s">
        <v>75</v>
      </c>
      <c r="AL19" s="167" t="s">
        <v>75</v>
      </c>
      <c r="AM19" s="8"/>
      <c r="AN19" s="167" t="s">
        <v>75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90"/>
      <c r="AZ19" s="8"/>
      <c r="BA19" s="90"/>
      <c r="BB19" s="8"/>
      <c r="BC19" s="90"/>
      <c r="BD19" s="8"/>
      <c r="BE19" s="8"/>
      <c r="BF19" s="8"/>
      <c r="BG19" s="8"/>
      <c r="BH19" s="8"/>
      <c r="BI19" s="91"/>
      <c r="BJ19" s="85"/>
      <c r="BK19" s="89"/>
      <c r="BL19" s="8"/>
      <c r="BM19" s="8"/>
      <c r="BN19" s="8"/>
      <c r="BO19" s="8">
        <v>90</v>
      </c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>
        <v>90</v>
      </c>
      <c r="CA19" s="8"/>
      <c r="CB19" s="8"/>
      <c r="CC19" s="8"/>
      <c r="CD19" s="8">
        <v>90</v>
      </c>
      <c r="CE19" s="8">
        <v>90</v>
      </c>
      <c r="CF19" s="8"/>
      <c r="CG19" s="8">
        <v>90</v>
      </c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90"/>
      <c r="CS19" s="8"/>
      <c r="CT19" s="90"/>
      <c r="CU19" s="8"/>
      <c r="CV19" s="90"/>
      <c r="CW19" s="8"/>
      <c r="CX19" s="8"/>
      <c r="CY19" s="8"/>
      <c r="CZ19" s="8"/>
      <c r="DA19" s="8"/>
      <c r="DB19" s="91"/>
      <c r="DC19" s="85"/>
      <c r="DD19" s="89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90"/>
      <c r="EL19" s="8"/>
      <c r="EM19" s="90"/>
      <c r="EN19" s="8"/>
      <c r="EO19" s="90"/>
      <c r="EP19" s="8"/>
      <c r="EQ19" s="8"/>
      <c r="ER19" s="8"/>
      <c r="ES19" s="8"/>
      <c r="ET19" s="8"/>
      <c r="EU19" s="91"/>
      <c r="EV19" s="147">
        <f t="shared" si="19"/>
        <v>0</v>
      </c>
      <c r="EW19" s="89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90"/>
      <c r="GE19" s="8"/>
      <c r="GF19" s="90"/>
      <c r="GG19" s="8"/>
      <c r="GH19" s="90"/>
      <c r="GI19" s="8"/>
      <c r="GJ19" s="8"/>
      <c r="GK19" s="8"/>
      <c r="GL19" s="8"/>
      <c r="GM19" s="8"/>
      <c r="GN19" s="91"/>
      <c r="GO19" s="147">
        <f t="shared" si="20"/>
        <v>0</v>
      </c>
      <c r="GP19" s="89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99"/>
      <c r="HT19" s="89"/>
      <c r="HU19" s="8"/>
      <c r="HV19" s="8"/>
      <c r="HW19" s="90"/>
      <c r="HX19" s="8"/>
      <c r="HY19" s="90"/>
      <c r="HZ19" s="8"/>
      <c r="IA19" s="90"/>
      <c r="IB19" s="8"/>
      <c r="IC19" s="8"/>
      <c r="ID19" s="8"/>
      <c r="IE19" s="8"/>
      <c r="IF19" s="8"/>
      <c r="IG19" s="9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41" ht="12.75">
      <c r="A20" s="46" t="s">
        <v>96</v>
      </c>
      <c r="B20" s="172"/>
      <c r="C20" s="61">
        <f t="shared" si="8"/>
        <v>1</v>
      </c>
      <c r="D20" s="55">
        <f t="shared" si="9"/>
        <v>1</v>
      </c>
      <c r="E20" s="149">
        <f t="shared" si="10"/>
        <v>1</v>
      </c>
      <c r="F20" s="55">
        <f t="shared" si="11"/>
        <v>0</v>
      </c>
      <c r="G20" s="55">
        <f t="shared" si="12"/>
        <v>0</v>
      </c>
      <c r="H20" s="149">
        <f t="shared" si="13"/>
        <v>0</v>
      </c>
      <c r="I20" s="150">
        <f t="shared" si="14"/>
        <v>90</v>
      </c>
      <c r="J20" s="151">
        <f t="shared" si="21"/>
        <v>90</v>
      </c>
      <c r="K20" s="151">
        <f>ABS(I20*100/I1)</f>
        <v>6.666666666666667</v>
      </c>
      <c r="L20" s="152">
        <f t="shared" si="15"/>
        <v>0</v>
      </c>
      <c r="M20" s="149">
        <f t="shared" si="16"/>
        <v>0</v>
      </c>
      <c r="N20" s="149">
        <f t="shared" si="17"/>
        <v>0</v>
      </c>
      <c r="O20" s="149">
        <f t="shared" si="22"/>
        <v>0</v>
      </c>
      <c r="P20" s="153">
        <f t="shared" si="18"/>
        <v>0</v>
      </c>
      <c r="Q20" s="85"/>
      <c r="R20" s="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66" t="s">
        <v>75</v>
      </c>
      <c r="AU20" s="7"/>
      <c r="AV20" s="7"/>
      <c r="AW20" s="7"/>
      <c r="AX20" s="7"/>
      <c r="AY20" s="86"/>
      <c r="AZ20" s="7"/>
      <c r="BA20" s="86"/>
      <c r="BB20" s="7"/>
      <c r="BC20" s="86"/>
      <c r="BD20" s="7"/>
      <c r="BE20" s="7"/>
      <c r="BF20" s="7"/>
      <c r="BG20" s="7"/>
      <c r="BH20" s="7"/>
      <c r="BI20" s="87"/>
      <c r="BJ20" s="85"/>
      <c r="BK20" s="9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>
        <v>90</v>
      </c>
      <c r="CN20" s="7"/>
      <c r="CO20" s="7"/>
      <c r="CP20" s="7"/>
      <c r="CQ20" s="7"/>
      <c r="CR20" s="86"/>
      <c r="CS20" s="7"/>
      <c r="CT20" s="86"/>
      <c r="CU20" s="7"/>
      <c r="CV20" s="86"/>
      <c r="CW20" s="7"/>
      <c r="CX20" s="7"/>
      <c r="CY20" s="7"/>
      <c r="CZ20" s="7"/>
      <c r="DA20" s="7"/>
      <c r="DB20" s="87"/>
      <c r="DC20" s="88"/>
      <c r="DD20" s="9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86"/>
      <c r="EL20" s="7"/>
      <c r="EM20" s="86"/>
      <c r="EN20" s="7"/>
      <c r="EO20" s="86"/>
      <c r="EP20" s="7"/>
      <c r="EQ20" s="7"/>
      <c r="ER20" s="7"/>
      <c r="ES20" s="7"/>
      <c r="ET20" s="7"/>
      <c r="EU20" s="87"/>
      <c r="EV20" s="147">
        <f t="shared" si="19"/>
        <v>0</v>
      </c>
      <c r="EW20" s="9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86"/>
      <c r="GE20" s="7"/>
      <c r="GF20" s="86"/>
      <c r="GG20" s="7"/>
      <c r="GH20" s="86"/>
      <c r="GI20" s="7"/>
      <c r="GJ20" s="7"/>
      <c r="GK20" s="7"/>
      <c r="GL20" s="7"/>
      <c r="GM20" s="7"/>
      <c r="GN20" s="87"/>
      <c r="GO20" s="147">
        <f t="shared" si="20"/>
        <v>0</v>
      </c>
      <c r="GP20" s="9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98"/>
      <c r="HT20" s="9"/>
      <c r="HU20" s="7"/>
      <c r="HV20" s="7"/>
      <c r="HW20" s="86"/>
      <c r="HX20" s="7"/>
      <c r="HY20" s="86"/>
      <c r="HZ20" s="7"/>
      <c r="IA20" s="86"/>
      <c r="IB20" s="7"/>
      <c r="IC20" s="7"/>
      <c r="ID20" s="7"/>
      <c r="IE20" s="7"/>
      <c r="IF20" s="7"/>
      <c r="IG20" s="98"/>
    </row>
    <row r="21" spans="1:255" s="5" customFormat="1" ht="12.75">
      <c r="A21" s="10" t="s">
        <v>51</v>
      </c>
      <c r="B21" s="171"/>
      <c r="C21" s="82">
        <f t="shared" si="8"/>
        <v>8</v>
      </c>
      <c r="D21" s="4">
        <f t="shared" si="9"/>
        <v>8</v>
      </c>
      <c r="E21" s="8">
        <f t="shared" si="10"/>
        <v>8</v>
      </c>
      <c r="F21" s="4">
        <f t="shared" si="11"/>
        <v>0</v>
      </c>
      <c r="G21" s="4">
        <f t="shared" si="12"/>
        <v>0</v>
      </c>
      <c r="H21" s="8">
        <f t="shared" si="13"/>
        <v>0</v>
      </c>
      <c r="I21" s="144">
        <f t="shared" si="14"/>
        <v>720</v>
      </c>
      <c r="J21" s="145">
        <f t="shared" si="21"/>
        <v>90</v>
      </c>
      <c r="K21" s="145">
        <f>ABS(I21*100/I1)</f>
        <v>53.333333333333336</v>
      </c>
      <c r="L21" s="146">
        <f t="shared" si="15"/>
        <v>0</v>
      </c>
      <c r="M21" s="8">
        <f t="shared" si="16"/>
        <v>0</v>
      </c>
      <c r="N21" s="8">
        <f t="shared" si="17"/>
        <v>0</v>
      </c>
      <c r="O21" s="8">
        <f t="shared" si="22"/>
        <v>0</v>
      </c>
      <c r="P21" s="90">
        <f t="shared" si="18"/>
        <v>1</v>
      </c>
      <c r="Q21" s="85"/>
      <c r="R21" s="89"/>
      <c r="S21" s="167" t="s">
        <v>75</v>
      </c>
      <c r="T21" s="8"/>
      <c r="U21" s="8"/>
      <c r="V21" s="8"/>
      <c r="W21" s="8"/>
      <c r="X21" s="167" t="s">
        <v>75</v>
      </c>
      <c r="Y21" s="8" t="s">
        <v>75</v>
      </c>
      <c r="Z21" s="167" t="s">
        <v>75</v>
      </c>
      <c r="AA21" s="8"/>
      <c r="AB21" s="167" t="s">
        <v>75</v>
      </c>
      <c r="AC21" s="8"/>
      <c r="AD21" s="167" t="s">
        <v>75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67" t="s">
        <v>75</v>
      </c>
      <c r="AR21" s="8"/>
      <c r="AS21" s="167" t="s">
        <v>75</v>
      </c>
      <c r="AT21" s="8"/>
      <c r="AU21" s="8"/>
      <c r="AV21" s="8"/>
      <c r="AW21" s="8"/>
      <c r="AX21" s="8"/>
      <c r="AY21" s="90"/>
      <c r="AZ21" s="8"/>
      <c r="BA21" s="90"/>
      <c r="BB21" s="8"/>
      <c r="BC21" s="90"/>
      <c r="BD21" s="8"/>
      <c r="BE21" s="8"/>
      <c r="BF21" s="8"/>
      <c r="BG21" s="8"/>
      <c r="BH21" s="8"/>
      <c r="BI21" s="91"/>
      <c r="BJ21" s="85"/>
      <c r="BK21" s="89"/>
      <c r="BL21" s="8">
        <v>90</v>
      </c>
      <c r="BM21" s="8"/>
      <c r="BN21" s="8"/>
      <c r="BO21" s="8"/>
      <c r="BP21" s="8"/>
      <c r="BQ21" s="8">
        <v>90</v>
      </c>
      <c r="BR21" s="8">
        <v>90</v>
      </c>
      <c r="BS21" s="8">
        <v>90</v>
      </c>
      <c r="BT21" s="8"/>
      <c r="BU21" s="8">
        <v>90</v>
      </c>
      <c r="BV21" s="8"/>
      <c r="BW21" s="8">
        <v>90</v>
      </c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>
        <v>90</v>
      </c>
      <c r="CK21" s="8"/>
      <c r="CL21" s="8">
        <v>90</v>
      </c>
      <c r="CM21" s="8"/>
      <c r="CN21" s="8"/>
      <c r="CO21" s="8"/>
      <c r="CP21" s="8"/>
      <c r="CQ21" s="8"/>
      <c r="CR21" s="90"/>
      <c r="CS21" s="8"/>
      <c r="CT21" s="90"/>
      <c r="CU21" s="8"/>
      <c r="CV21" s="90"/>
      <c r="CW21" s="8"/>
      <c r="CX21" s="8"/>
      <c r="CY21" s="8"/>
      <c r="CZ21" s="8"/>
      <c r="DA21" s="8"/>
      <c r="DB21" s="91"/>
      <c r="DC21" s="85"/>
      <c r="DD21" s="89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90"/>
      <c r="EL21" s="8"/>
      <c r="EM21" s="90"/>
      <c r="EN21" s="8"/>
      <c r="EO21" s="90"/>
      <c r="EP21" s="8"/>
      <c r="EQ21" s="8"/>
      <c r="ER21" s="8"/>
      <c r="ES21" s="8"/>
      <c r="ET21" s="8"/>
      <c r="EU21" s="91"/>
      <c r="EV21" s="147">
        <f t="shared" si="19"/>
        <v>0</v>
      </c>
      <c r="EW21" s="89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90"/>
      <c r="GE21" s="8"/>
      <c r="GF21" s="90"/>
      <c r="GG21" s="8"/>
      <c r="GH21" s="90"/>
      <c r="GI21" s="8"/>
      <c r="GJ21" s="8"/>
      <c r="GK21" s="8"/>
      <c r="GL21" s="8"/>
      <c r="GM21" s="8"/>
      <c r="GN21" s="91"/>
      <c r="GO21" s="147">
        <f t="shared" si="20"/>
        <v>1</v>
      </c>
      <c r="GP21" s="89"/>
      <c r="GQ21" s="8"/>
      <c r="GR21" s="8"/>
      <c r="GS21" s="8"/>
      <c r="GT21" s="8"/>
      <c r="GU21" s="8"/>
      <c r="GV21" s="8"/>
      <c r="GW21" s="8">
        <v>1</v>
      </c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99"/>
      <c r="HT21" s="89"/>
      <c r="HU21" s="8"/>
      <c r="HV21" s="8"/>
      <c r="HW21" s="90"/>
      <c r="HX21" s="8"/>
      <c r="HY21" s="90"/>
      <c r="HZ21" s="8"/>
      <c r="IA21" s="90"/>
      <c r="IB21" s="8"/>
      <c r="IC21" s="8"/>
      <c r="ID21" s="8"/>
      <c r="IE21" s="8"/>
      <c r="IF21" s="8"/>
      <c r="IG21" s="99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41" ht="12.75">
      <c r="A22" s="46" t="s">
        <v>52</v>
      </c>
      <c r="B22" s="148"/>
      <c r="C22" s="61">
        <f t="shared" si="8"/>
        <v>9</v>
      </c>
      <c r="D22" s="55">
        <f t="shared" si="9"/>
        <v>9</v>
      </c>
      <c r="E22" s="149">
        <f t="shared" si="10"/>
        <v>9</v>
      </c>
      <c r="F22" s="55">
        <f t="shared" si="11"/>
        <v>0</v>
      </c>
      <c r="G22" s="55">
        <f t="shared" si="12"/>
        <v>0</v>
      </c>
      <c r="H22" s="149">
        <f t="shared" si="13"/>
        <v>0</v>
      </c>
      <c r="I22" s="150">
        <f t="shared" si="14"/>
        <v>810</v>
      </c>
      <c r="J22" s="151">
        <f t="shared" si="21"/>
        <v>90</v>
      </c>
      <c r="K22" s="151">
        <f>ABS(I22*100/I1)</f>
        <v>60</v>
      </c>
      <c r="L22" s="152">
        <f t="shared" si="15"/>
        <v>0</v>
      </c>
      <c r="M22" s="149">
        <f t="shared" si="16"/>
        <v>0</v>
      </c>
      <c r="N22" s="149">
        <f t="shared" si="17"/>
        <v>0</v>
      </c>
      <c r="O22" s="149">
        <f t="shared" si="22"/>
        <v>0</v>
      </c>
      <c r="P22" s="153">
        <f t="shared" si="18"/>
        <v>0</v>
      </c>
      <c r="Q22" s="85"/>
      <c r="R22" s="9"/>
      <c r="S22" s="166" t="s">
        <v>75</v>
      </c>
      <c r="T22" s="7"/>
      <c r="U22" s="7"/>
      <c r="V22" s="166" t="s">
        <v>75</v>
      </c>
      <c r="W22" s="7"/>
      <c r="X22" s="166" t="s">
        <v>75</v>
      </c>
      <c r="Y22" s="166" t="s">
        <v>75</v>
      </c>
      <c r="Z22" s="7"/>
      <c r="AA22" s="7"/>
      <c r="AB22" s="166" t="s">
        <v>75</v>
      </c>
      <c r="AC22" s="7"/>
      <c r="AD22" s="7"/>
      <c r="AE22" s="7"/>
      <c r="AF22" s="166" t="s">
        <v>75</v>
      </c>
      <c r="AG22" s="7"/>
      <c r="AH22" s="7"/>
      <c r="AI22" s="7"/>
      <c r="AJ22" s="7"/>
      <c r="AK22" s="7"/>
      <c r="AL22" s="7"/>
      <c r="AM22" s="7"/>
      <c r="AN22" s="166" t="s">
        <v>75</v>
      </c>
      <c r="AO22" s="7"/>
      <c r="AP22" s="7"/>
      <c r="AQ22" s="7"/>
      <c r="AR22" s="7"/>
      <c r="AS22" s="166" t="s">
        <v>75</v>
      </c>
      <c r="AT22" s="166" t="s">
        <v>75</v>
      </c>
      <c r="AU22" s="7"/>
      <c r="AV22" s="7"/>
      <c r="AW22" s="7"/>
      <c r="AX22" s="7"/>
      <c r="AY22" s="86"/>
      <c r="AZ22" s="7"/>
      <c r="BA22" s="86"/>
      <c r="BB22" s="7"/>
      <c r="BC22" s="86"/>
      <c r="BD22" s="7"/>
      <c r="BE22" s="7"/>
      <c r="BF22" s="7"/>
      <c r="BG22" s="7"/>
      <c r="BH22" s="7"/>
      <c r="BI22" s="87"/>
      <c r="BJ22" s="85"/>
      <c r="BK22" s="9"/>
      <c r="BL22" s="7">
        <v>90</v>
      </c>
      <c r="BM22" s="7"/>
      <c r="BN22" s="7"/>
      <c r="BO22" s="7">
        <v>90</v>
      </c>
      <c r="BP22" s="7"/>
      <c r="BQ22" s="7">
        <v>90</v>
      </c>
      <c r="BR22" s="7">
        <v>90</v>
      </c>
      <c r="BS22" s="7"/>
      <c r="BT22" s="7"/>
      <c r="BU22" s="7">
        <v>90</v>
      </c>
      <c r="BV22" s="7"/>
      <c r="BW22" s="7"/>
      <c r="BX22" s="7"/>
      <c r="BY22" s="7">
        <v>90</v>
      </c>
      <c r="BZ22" s="7"/>
      <c r="CA22" s="7"/>
      <c r="CB22" s="7"/>
      <c r="CC22" s="7"/>
      <c r="CD22" s="7"/>
      <c r="CE22" s="7"/>
      <c r="CF22" s="7"/>
      <c r="CG22" s="7">
        <v>90</v>
      </c>
      <c r="CH22" s="7"/>
      <c r="CI22" s="7"/>
      <c r="CJ22" s="7"/>
      <c r="CK22" s="7"/>
      <c r="CL22" s="7">
        <v>90</v>
      </c>
      <c r="CM22" s="7">
        <v>90</v>
      </c>
      <c r="CN22" s="7"/>
      <c r="CO22" s="7"/>
      <c r="CP22" s="7"/>
      <c r="CQ22" s="7"/>
      <c r="CR22" s="86"/>
      <c r="CS22" s="7"/>
      <c r="CT22" s="86"/>
      <c r="CU22" s="7"/>
      <c r="CV22" s="86"/>
      <c r="CW22" s="7"/>
      <c r="CX22" s="7"/>
      <c r="CY22" s="7"/>
      <c r="CZ22" s="7"/>
      <c r="DA22" s="7"/>
      <c r="DB22" s="87"/>
      <c r="DC22" s="88"/>
      <c r="DD22" s="9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86"/>
      <c r="EL22" s="7"/>
      <c r="EM22" s="86"/>
      <c r="EN22" s="7"/>
      <c r="EO22" s="86"/>
      <c r="EP22" s="7"/>
      <c r="EQ22" s="7"/>
      <c r="ER22" s="7"/>
      <c r="ES22" s="7"/>
      <c r="ET22" s="7"/>
      <c r="EU22" s="87"/>
      <c r="EV22" s="147">
        <f t="shared" si="19"/>
        <v>0</v>
      </c>
      <c r="EW22" s="9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86"/>
      <c r="GE22" s="7"/>
      <c r="GF22" s="86"/>
      <c r="GG22" s="7"/>
      <c r="GH22" s="86"/>
      <c r="GI22" s="7"/>
      <c r="GJ22" s="7"/>
      <c r="GK22" s="7"/>
      <c r="GL22" s="7"/>
      <c r="GM22" s="7"/>
      <c r="GN22" s="87"/>
      <c r="GO22" s="147">
        <f t="shared" si="20"/>
        <v>0</v>
      </c>
      <c r="GP22" s="9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98"/>
      <c r="HT22" s="9"/>
      <c r="HU22" s="7"/>
      <c r="HV22" s="7"/>
      <c r="HW22" s="86"/>
      <c r="HX22" s="7"/>
      <c r="HY22" s="86"/>
      <c r="HZ22" s="7"/>
      <c r="IA22" s="86"/>
      <c r="IB22" s="7"/>
      <c r="IC22" s="7"/>
      <c r="ID22" s="7"/>
      <c r="IE22" s="7"/>
      <c r="IF22" s="7"/>
      <c r="IG22" s="98"/>
    </row>
    <row r="23" spans="1:255" s="5" customFormat="1" ht="12.75">
      <c r="A23" s="10" t="s">
        <v>76</v>
      </c>
      <c r="B23" s="171"/>
      <c r="C23" s="82">
        <f t="shared" si="8"/>
        <v>3</v>
      </c>
      <c r="D23" s="4">
        <f t="shared" si="9"/>
        <v>3</v>
      </c>
      <c r="E23" s="8">
        <f t="shared" si="10"/>
        <v>3</v>
      </c>
      <c r="F23" s="4">
        <f t="shared" si="11"/>
        <v>0</v>
      </c>
      <c r="G23" s="4">
        <f t="shared" si="12"/>
        <v>0</v>
      </c>
      <c r="H23" s="8">
        <f t="shared" si="13"/>
        <v>0</v>
      </c>
      <c r="I23" s="144">
        <f t="shared" si="14"/>
        <v>270</v>
      </c>
      <c r="J23" s="145">
        <f t="shared" si="21"/>
        <v>90</v>
      </c>
      <c r="K23" s="145">
        <f>ABS(I23*100/I1)</f>
        <v>20</v>
      </c>
      <c r="L23" s="146">
        <f t="shared" si="15"/>
        <v>0</v>
      </c>
      <c r="M23" s="8">
        <f t="shared" si="16"/>
        <v>0</v>
      </c>
      <c r="N23" s="8">
        <f t="shared" si="17"/>
        <v>0</v>
      </c>
      <c r="O23" s="8">
        <f t="shared" si="22"/>
        <v>0</v>
      </c>
      <c r="P23" s="90">
        <f t="shared" si="18"/>
        <v>0</v>
      </c>
      <c r="Q23" s="85"/>
      <c r="R23" s="89"/>
      <c r="S23" s="8"/>
      <c r="T23" s="8"/>
      <c r="U23" s="8"/>
      <c r="V23" s="8"/>
      <c r="W23" s="8"/>
      <c r="X23" s="8"/>
      <c r="Y23" s="167" t="s">
        <v>75</v>
      </c>
      <c r="Z23" s="167" t="s">
        <v>75</v>
      </c>
      <c r="AA23" s="8"/>
      <c r="AB23" s="8"/>
      <c r="AC23" s="8"/>
      <c r="AD23" s="167" t="s">
        <v>75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90"/>
      <c r="AZ23" s="8"/>
      <c r="BA23" s="90"/>
      <c r="BB23" s="8"/>
      <c r="BC23" s="90"/>
      <c r="BD23" s="8"/>
      <c r="BE23" s="8"/>
      <c r="BF23" s="8"/>
      <c r="BG23" s="8"/>
      <c r="BH23" s="8"/>
      <c r="BI23" s="91"/>
      <c r="BJ23" s="85"/>
      <c r="BK23" s="89"/>
      <c r="BL23" s="8"/>
      <c r="BM23" s="8"/>
      <c r="BN23" s="8"/>
      <c r="BO23" s="8"/>
      <c r="BP23" s="8"/>
      <c r="BQ23" s="8"/>
      <c r="BR23" s="8">
        <v>90</v>
      </c>
      <c r="BS23" s="8">
        <v>90</v>
      </c>
      <c r="BT23" s="8"/>
      <c r="BU23" s="8"/>
      <c r="BV23" s="8"/>
      <c r="BW23" s="8">
        <v>90</v>
      </c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90"/>
      <c r="CS23" s="8"/>
      <c r="CT23" s="90"/>
      <c r="CU23" s="8"/>
      <c r="CV23" s="90"/>
      <c r="CW23" s="8"/>
      <c r="CX23" s="8"/>
      <c r="CY23" s="8"/>
      <c r="CZ23" s="8"/>
      <c r="DA23" s="8"/>
      <c r="DB23" s="91"/>
      <c r="DC23" s="85"/>
      <c r="DD23" s="89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90"/>
      <c r="EL23" s="8"/>
      <c r="EM23" s="90"/>
      <c r="EN23" s="8"/>
      <c r="EO23" s="90"/>
      <c r="EP23" s="8"/>
      <c r="EQ23" s="8"/>
      <c r="ER23" s="8"/>
      <c r="ES23" s="8"/>
      <c r="ET23" s="8"/>
      <c r="EU23" s="91"/>
      <c r="EV23" s="147">
        <f t="shared" si="19"/>
        <v>0</v>
      </c>
      <c r="EW23" s="89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90"/>
      <c r="GE23" s="8"/>
      <c r="GF23" s="90"/>
      <c r="GG23" s="8"/>
      <c r="GH23" s="90"/>
      <c r="GI23" s="8"/>
      <c r="GJ23" s="8"/>
      <c r="GK23" s="8"/>
      <c r="GL23" s="8"/>
      <c r="GM23" s="8"/>
      <c r="GN23" s="91"/>
      <c r="GO23" s="147">
        <f t="shared" si="20"/>
        <v>0</v>
      </c>
      <c r="GP23" s="89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99"/>
      <c r="HT23" s="89"/>
      <c r="HU23" s="8"/>
      <c r="HV23" s="8"/>
      <c r="HW23" s="90"/>
      <c r="HX23" s="8"/>
      <c r="HY23" s="90"/>
      <c r="HZ23" s="8"/>
      <c r="IA23" s="90"/>
      <c r="IB23" s="8"/>
      <c r="IC23" s="8"/>
      <c r="ID23" s="8"/>
      <c r="IE23" s="8"/>
      <c r="IF23" s="8"/>
      <c r="IG23" s="99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41" ht="12.75" hidden="1">
      <c r="A24" s="46"/>
      <c r="B24" s="172"/>
      <c r="C24" s="61">
        <f t="shared" si="8"/>
        <v>0</v>
      </c>
      <c r="D24" s="55">
        <f t="shared" si="9"/>
        <v>0</v>
      </c>
      <c r="E24" s="149">
        <f t="shared" si="10"/>
        <v>0</v>
      </c>
      <c r="F24" s="55">
        <f t="shared" si="11"/>
        <v>0</v>
      </c>
      <c r="G24" s="55">
        <f t="shared" si="12"/>
        <v>0</v>
      </c>
      <c r="H24" s="149">
        <f t="shared" si="13"/>
        <v>0</v>
      </c>
      <c r="I24" s="150">
        <f t="shared" si="14"/>
        <v>0</v>
      </c>
      <c r="J24" s="151" t="e">
        <f t="shared" si="21"/>
        <v>#DIV/0!</v>
      </c>
      <c r="K24" s="151">
        <f>ABS(I24*100/I1)</f>
        <v>0</v>
      </c>
      <c r="L24" s="152">
        <f t="shared" si="15"/>
        <v>0</v>
      </c>
      <c r="M24" s="149">
        <f t="shared" si="16"/>
        <v>0</v>
      </c>
      <c r="N24" s="149">
        <f t="shared" si="17"/>
        <v>0</v>
      </c>
      <c r="O24" s="149">
        <f t="shared" si="22"/>
        <v>0</v>
      </c>
      <c r="P24" s="153">
        <f t="shared" si="18"/>
        <v>0</v>
      </c>
      <c r="Q24" s="85"/>
      <c r="R24" s="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6"/>
      <c r="AZ24" s="7"/>
      <c r="BA24" s="86"/>
      <c r="BB24" s="7"/>
      <c r="BC24" s="86"/>
      <c r="BD24" s="7"/>
      <c r="BE24" s="7"/>
      <c r="BF24" s="7"/>
      <c r="BG24" s="7"/>
      <c r="BH24" s="7"/>
      <c r="BI24" s="87"/>
      <c r="BJ24" s="85"/>
      <c r="BK24" s="9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86"/>
      <c r="CS24" s="7"/>
      <c r="CT24" s="86"/>
      <c r="CU24" s="7"/>
      <c r="CV24" s="86"/>
      <c r="CW24" s="7"/>
      <c r="CX24" s="7"/>
      <c r="CY24" s="7"/>
      <c r="CZ24" s="7"/>
      <c r="DA24" s="7"/>
      <c r="DB24" s="87"/>
      <c r="DC24" s="88"/>
      <c r="DD24" s="9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86"/>
      <c r="EL24" s="7"/>
      <c r="EM24" s="86"/>
      <c r="EN24" s="7"/>
      <c r="EO24" s="86"/>
      <c r="EP24" s="7"/>
      <c r="EQ24" s="7"/>
      <c r="ER24" s="7"/>
      <c r="ES24" s="7"/>
      <c r="ET24" s="7"/>
      <c r="EU24" s="87"/>
      <c r="EV24" s="147">
        <f t="shared" si="19"/>
        <v>0</v>
      </c>
      <c r="EW24" s="9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86"/>
      <c r="GE24" s="7"/>
      <c r="GF24" s="86"/>
      <c r="GG24" s="7"/>
      <c r="GH24" s="86"/>
      <c r="GI24" s="7"/>
      <c r="GJ24" s="7"/>
      <c r="GK24" s="7"/>
      <c r="GL24" s="7"/>
      <c r="GM24" s="7"/>
      <c r="GN24" s="87"/>
      <c r="GO24" s="147">
        <f t="shared" si="20"/>
        <v>0</v>
      </c>
      <c r="GP24" s="9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98"/>
      <c r="HT24" s="9"/>
      <c r="HU24" s="7"/>
      <c r="HV24" s="7"/>
      <c r="HW24" s="86"/>
      <c r="HX24" s="7"/>
      <c r="HY24" s="86"/>
      <c r="HZ24" s="7"/>
      <c r="IA24" s="86"/>
      <c r="IB24" s="7"/>
      <c r="IC24" s="7"/>
      <c r="ID24" s="7"/>
      <c r="IE24" s="7"/>
      <c r="IF24" s="7"/>
      <c r="IG24" s="98"/>
    </row>
    <row r="25" spans="1:255" s="5" customFormat="1" ht="12.75" hidden="1">
      <c r="A25" s="10"/>
      <c r="B25" s="171"/>
      <c r="C25" s="82">
        <f t="shared" si="8"/>
        <v>0</v>
      </c>
      <c r="D25" s="4">
        <f t="shared" si="9"/>
        <v>0</v>
      </c>
      <c r="E25" s="8">
        <f t="shared" si="10"/>
        <v>0</v>
      </c>
      <c r="F25" s="4">
        <f t="shared" si="11"/>
        <v>0</v>
      </c>
      <c r="G25" s="4">
        <f t="shared" si="12"/>
        <v>0</v>
      </c>
      <c r="H25" s="8">
        <f t="shared" si="13"/>
        <v>0</v>
      </c>
      <c r="I25" s="144">
        <f t="shared" si="14"/>
        <v>0</v>
      </c>
      <c r="J25" s="145" t="e">
        <f t="shared" si="21"/>
        <v>#DIV/0!</v>
      </c>
      <c r="K25" s="145">
        <f>ABS(I25*100/I1)</f>
        <v>0</v>
      </c>
      <c r="L25" s="146">
        <f t="shared" si="15"/>
        <v>0</v>
      </c>
      <c r="M25" s="8">
        <f t="shared" si="16"/>
        <v>0</v>
      </c>
      <c r="N25" s="8">
        <f t="shared" si="17"/>
        <v>0</v>
      </c>
      <c r="O25" s="8">
        <f t="shared" si="22"/>
        <v>0</v>
      </c>
      <c r="P25" s="90">
        <f t="shared" si="18"/>
        <v>0</v>
      </c>
      <c r="Q25" s="85"/>
      <c r="R25" s="8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90"/>
      <c r="AZ25" s="8"/>
      <c r="BA25" s="90"/>
      <c r="BB25" s="8"/>
      <c r="BC25" s="90"/>
      <c r="BD25" s="8"/>
      <c r="BE25" s="8"/>
      <c r="BF25" s="8"/>
      <c r="BG25" s="8"/>
      <c r="BH25" s="8"/>
      <c r="BI25" s="91"/>
      <c r="BJ25" s="85"/>
      <c r="BK25" s="89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90"/>
      <c r="CS25" s="8"/>
      <c r="CT25" s="90"/>
      <c r="CU25" s="8"/>
      <c r="CV25" s="90"/>
      <c r="CW25" s="8"/>
      <c r="CX25" s="8"/>
      <c r="CY25" s="8"/>
      <c r="CZ25" s="8"/>
      <c r="DA25" s="8"/>
      <c r="DB25" s="91"/>
      <c r="DC25" s="85"/>
      <c r="DD25" s="89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90"/>
      <c r="EL25" s="8"/>
      <c r="EM25" s="90"/>
      <c r="EN25" s="8"/>
      <c r="EO25" s="90"/>
      <c r="EP25" s="8"/>
      <c r="EQ25" s="8"/>
      <c r="ER25" s="8"/>
      <c r="ES25" s="8"/>
      <c r="ET25" s="8"/>
      <c r="EU25" s="91"/>
      <c r="EV25" s="147">
        <f t="shared" si="19"/>
        <v>0</v>
      </c>
      <c r="EW25" s="89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90"/>
      <c r="GE25" s="8"/>
      <c r="GF25" s="90"/>
      <c r="GG25" s="8"/>
      <c r="GH25" s="90"/>
      <c r="GI25" s="8"/>
      <c r="GJ25" s="8"/>
      <c r="GK25" s="8"/>
      <c r="GL25" s="8"/>
      <c r="GM25" s="8"/>
      <c r="GN25" s="91"/>
      <c r="GO25" s="147">
        <f t="shared" si="20"/>
        <v>0</v>
      </c>
      <c r="GP25" s="89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99"/>
      <c r="HT25" s="89"/>
      <c r="HU25" s="8"/>
      <c r="HV25" s="8"/>
      <c r="HW25" s="90"/>
      <c r="HX25" s="8"/>
      <c r="HY25" s="90"/>
      <c r="HZ25" s="8"/>
      <c r="IA25" s="90"/>
      <c r="IB25" s="8"/>
      <c r="IC25" s="8"/>
      <c r="ID25" s="8"/>
      <c r="IE25" s="8"/>
      <c r="IF25" s="8"/>
      <c r="IG25" s="99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41" ht="12.75" hidden="1">
      <c r="A26" s="46"/>
      <c r="B26" s="172"/>
      <c r="C26" s="61">
        <f t="shared" si="8"/>
        <v>0</v>
      </c>
      <c r="D26" s="55">
        <f t="shared" si="9"/>
        <v>0</v>
      </c>
      <c r="E26" s="149">
        <f t="shared" si="10"/>
        <v>0</v>
      </c>
      <c r="F26" s="55">
        <f t="shared" si="11"/>
        <v>0</v>
      </c>
      <c r="G26" s="55">
        <f t="shared" si="12"/>
        <v>0</v>
      </c>
      <c r="H26" s="149">
        <f t="shared" si="13"/>
        <v>0</v>
      </c>
      <c r="I26" s="150">
        <f t="shared" si="14"/>
        <v>0</v>
      </c>
      <c r="J26" s="151" t="e">
        <f t="shared" si="21"/>
        <v>#DIV/0!</v>
      </c>
      <c r="K26" s="151">
        <f>ABS(I26*100/I1)</f>
        <v>0</v>
      </c>
      <c r="L26" s="152">
        <f t="shared" si="15"/>
        <v>0</v>
      </c>
      <c r="M26" s="149">
        <f t="shared" si="16"/>
        <v>0</v>
      </c>
      <c r="N26" s="149">
        <f t="shared" si="17"/>
        <v>0</v>
      </c>
      <c r="O26" s="149">
        <f t="shared" si="22"/>
        <v>0</v>
      </c>
      <c r="P26" s="153">
        <f t="shared" si="18"/>
        <v>0</v>
      </c>
      <c r="Q26" s="85"/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6"/>
      <c r="AZ26" s="7"/>
      <c r="BA26" s="86"/>
      <c r="BB26" s="7"/>
      <c r="BC26" s="86"/>
      <c r="BD26" s="7"/>
      <c r="BE26" s="7"/>
      <c r="BF26" s="7"/>
      <c r="BG26" s="7"/>
      <c r="BH26" s="7"/>
      <c r="BI26" s="87"/>
      <c r="BJ26" s="85"/>
      <c r="BK26" s="9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86"/>
      <c r="CS26" s="7"/>
      <c r="CT26" s="86"/>
      <c r="CU26" s="7"/>
      <c r="CV26" s="86"/>
      <c r="CW26" s="7"/>
      <c r="CX26" s="7"/>
      <c r="CY26" s="7"/>
      <c r="CZ26" s="7"/>
      <c r="DA26" s="7"/>
      <c r="DB26" s="87"/>
      <c r="DC26" s="88"/>
      <c r="DD26" s="9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86"/>
      <c r="EL26" s="7"/>
      <c r="EM26" s="86"/>
      <c r="EN26" s="7"/>
      <c r="EO26" s="86"/>
      <c r="EP26" s="7"/>
      <c r="EQ26" s="7"/>
      <c r="ER26" s="7"/>
      <c r="ES26" s="7"/>
      <c r="ET26" s="7"/>
      <c r="EU26" s="87"/>
      <c r="EV26" s="147">
        <f t="shared" si="19"/>
        <v>0</v>
      </c>
      <c r="EW26" s="9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86"/>
      <c r="GE26" s="7"/>
      <c r="GF26" s="86"/>
      <c r="GG26" s="7"/>
      <c r="GH26" s="86"/>
      <c r="GI26" s="7"/>
      <c r="GJ26" s="7"/>
      <c r="GK26" s="7"/>
      <c r="GL26" s="7"/>
      <c r="GM26" s="7"/>
      <c r="GN26" s="87"/>
      <c r="GO26" s="147">
        <f t="shared" si="20"/>
        <v>0</v>
      </c>
      <c r="GP26" s="9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98"/>
      <c r="HT26" s="9"/>
      <c r="HU26" s="7"/>
      <c r="HV26" s="7"/>
      <c r="HW26" s="86"/>
      <c r="HX26" s="7"/>
      <c r="HY26" s="86"/>
      <c r="HZ26" s="7"/>
      <c r="IA26" s="86"/>
      <c r="IB26" s="7"/>
      <c r="IC26" s="7"/>
      <c r="ID26" s="7"/>
      <c r="IE26" s="7"/>
      <c r="IF26" s="7"/>
      <c r="IG26" s="98"/>
    </row>
    <row r="27" spans="1:255" s="5" customFormat="1" ht="12.75" hidden="1">
      <c r="A27" s="10"/>
      <c r="B27" s="171"/>
      <c r="C27" s="82">
        <f t="shared" si="8"/>
        <v>0</v>
      </c>
      <c r="D27" s="4">
        <f t="shared" si="9"/>
        <v>0</v>
      </c>
      <c r="E27" s="8">
        <f t="shared" si="10"/>
        <v>0</v>
      </c>
      <c r="F27" s="4">
        <f t="shared" si="11"/>
        <v>0</v>
      </c>
      <c r="G27" s="4">
        <f t="shared" si="12"/>
        <v>0</v>
      </c>
      <c r="H27" s="8">
        <f t="shared" si="13"/>
        <v>0</v>
      </c>
      <c r="I27" s="144">
        <f t="shared" si="14"/>
        <v>0</v>
      </c>
      <c r="J27" s="145" t="e">
        <f t="shared" si="21"/>
        <v>#DIV/0!</v>
      </c>
      <c r="K27" s="145">
        <f>ABS(I27*100/I1)</f>
        <v>0</v>
      </c>
      <c r="L27" s="146">
        <f t="shared" si="15"/>
        <v>0</v>
      </c>
      <c r="M27" s="8">
        <f t="shared" si="16"/>
        <v>0</v>
      </c>
      <c r="N27" s="8">
        <f t="shared" si="17"/>
        <v>0</v>
      </c>
      <c r="O27" s="8">
        <f t="shared" si="22"/>
        <v>0</v>
      </c>
      <c r="P27" s="90">
        <f t="shared" si="18"/>
        <v>0</v>
      </c>
      <c r="Q27" s="85"/>
      <c r="R27" s="8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90"/>
      <c r="AZ27" s="8"/>
      <c r="BA27" s="90"/>
      <c r="BB27" s="8"/>
      <c r="BC27" s="90"/>
      <c r="BD27" s="8"/>
      <c r="BE27" s="8"/>
      <c r="BF27" s="8"/>
      <c r="BG27" s="8"/>
      <c r="BH27" s="8"/>
      <c r="BI27" s="91"/>
      <c r="BJ27" s="85"/>
      <c r="BK27" s="89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90"/>
      <c r="CS27" s="8"/>
      <c r="CT27" s="90"/>
      <c r="CU27" s="8"/>
      <c r="CV27" s="90"/>
      <c r="CW27" s="8"/>
      <c r="CX27" s="8"/>
      <c r="CY27" s="8"/>
      <c r="CZ27" s="8"/>
      <c r="DA27" s="8"/>
      <c r="DB27" s="91"/>
      <c r="DC27" s="85"/>
      <c r="DD27" s="89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90"/>
      <c r="EL27" s="8"/>
      <c r="EM27" s="90"/>
      <c r="EN27" s="8"/>
      <c r="EO27" s="90"/>
      <c r="EP27" s="8"/>
      <c r="EQ27" s="8"/>
      <c r="ER27" s="8"/>
      <c r="ES27" s="8"/>
      <c r="ET27" s="8"/>
      <c r="EU27" s="91"/>
      <c r="EV27" s="147">
        <f t="shared" si="19"/>
        <v>0</v>
      </c>
      <c r="EW27" s="89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90"/>
      <c r="GE27" s="8"/>
      <c r="GF27" s="90"/>
      <c r="GG27" s="8"/>
      <c r="GH27" s="90"/>
      <c r="GI27" s="8"/>
      <c r="GJ27" s="8"/>
      <c r="GK27" s="8"/>
      <c r="GL27" s="8"/>
      <c r="GM27" s="8"/>
      <c r="GN27" s="91"/>
      <c r="GO27" s="147">
        <f t="shared" si="20"/>
        <v>0</v>
      </c>
      <c r="GP27" s="89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99"/>
      <c r="HT27" s="89"/>
      <c r="HU27" s="8"/>
      <c r="HV27" s="8"/>
      <c r="HW27" s="90"/>
      <c r="HX27" s="8"/>
      <c r="HY27" s="90"/>
      <c r="HZ27" s="8"/>
      <c r="IA27" s="90"/>
      <c r="IB27" s="8"/>
      <c r="IC27" s="8"/>
      <c r="ID27" s="8"/>
      <c r="IE27" s="8"/>
      <c r="IF27" s="8"/>
      <c r="IG27" s="99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41" ht="12.75">
      <c r="A28" s="46" t="s">
        <v>97</v>
      </c>
      <c r="B28" s="172"/>
      <c r="C28" s="61">
        <f t="shared" si="8"/>
        <v>14</v>
      </c>
      <c r="D28" s="55">
        <f t="shared" si="9"/>
        <v>14</v>
      </c>
      <c r="E28" s="149">
        <f t="shared" si="10"/>
        <v>14</v>
      </c>
      <c r="F28" s="55">
        <f t="shared" si="11"/>
        <v>0</v>
      </c>
      <c r="G28" s="55">
        <f t="shared" si="12"/>
        <v>0</v>
      </c>
      <c r="H28" s="149">
        <f t="shared" si="13"/>
        <v>0</v>
      </c>
      <c r="I28" s="150">
        <f t="shared" si="14"/>
        <v>1260</v>
      </c>
      <c r="J28" s="151">
        <f t="shared" si="21"/>
        <v>90</v>
      </c>
      <c r="K28" s="151">
        <f>ABS(I28*100/I1)</f>
        <v>93.33333333333333</v>
      </c>
      <c r="L28" s="152">
        <f t="shared" si="15"/>
        <v>0</v>
      </c>
      <c r="M28" s="149">
        <f t="shared" si="16"/>
        <v>0</v>
      </c>
      <c r="N28" s="149">
        <f t="shared" si="17"/>
        <v>0</v>
      </c>
      <c r="O28" s="149">
        <f t="shared" si="22"/>
        <v>0</v>
      </c>
      <c r="P28" s="153">
        <f t="shared" si="18"/>
        <v>3</v>
      </c>
      <c r="Q28" s="85"/>
      <c r="R28" s="9"/>
      <c r="S28" s="7"/>
      <c r="T28" s="7"/>
      <c r="U28" s="7"/>
      <c r="V28" s="168" t="s">
        <v>75</v>
      </c>
      <c r="W28" s="7"/>
      <c r="X28" s="168" t="s">
        <v>75</v>
      </c>
      <c r="Y28" s="168" t="s">
        <v>75</v>
      </c>
      <c r="Z28" s="168" t="s">
        <v>75</v>
      </c>
      <c r="AA28" s="7"/>
      <c r="AB28" s="168" t="s">
        <v>75</v>
      </c>
      <c r="AC28" s="7"/>
      <c r="AD28" s="168" t="s">
        <v>75</v>
      </c>
      <c r="AE28" s="7" t="s">
        <v>75</v>
      </c>
      <c r="AF28" s="168" t="s">
        <v>75</v>
      </c>
      <c r="AG28" s="168" t="s">
        <v>75</v>
      </c>
      <c r="AH28" s="7"/>
      <c r="AI28" s="7"/>
      <c r="AJ28" s="7"/>
      <c r="AK28" s="168" t="s">
        <v>75</v>
      </c>
      <c r="AL28" s="168" t="s">
        <v>75</v>
      </c>
      <c r="AM28" s="7"/>
      <c r="AN28" s="168" t="s">
        <v>75</v>
      </c>
      <c r="AO28" s="7"/>
      <c r="AP28" s="7"/>
      <c r="AQ28" s="168" t="s">
        <v>75</v>
      </c>
      <c r="AR28" s="7"/>
      <c r="AS28" s="7"/>
      <c r="AT28" s="168" t="s">
        <v>75</v>
      </c>
      <c r="AU28" s="7"/>
      <c r="AV28" s="7"/>
      <c r="AW28" s="7"/>
      <c r="AX28" s="7"/>
      <c r="AY28" s="86"/>
      <c r="AZ28" s="7"/>
      <c r="BA28" s="86"/>
      <c r="BB28" s="7"/>
      <c r="BC28" s="86"/>
      <c r="BD28" s="7"/>
      <c r="BE28" s="7"/>
      <c r="BF28" s="7"/>
      <c r="BG28" s="7"/>
      <c r="BH28" s="7"/>
      <c r="BI28" s="87"/>
      <c r="BJ28" s="85"/>
      <c r="BK28" s="9"/>
      <c r="BL28" s="7"/>
      <c r="BM28" s="7"/>
      <c r="BN28" s="7"/>
      <c r="BO28" s="7">
        <v>90</v>
      </c>
      <c r="BP28" s="7"/>
      <c r="BQ28" s="7">
        <v>90</v>
      </c>
      <c r="BR28" s="7">
        <v>90</v>
      </c>
      <c r="BS28" s="7">
        <v>90</v>
      </c>
      <c r="BT28" s="7"/>
      <c r="BU28" s="7">
        <v>90</v>
      </c>
      <c r="BV28" s="7"/>
      <c r="BW28" s="7">
        <v>90</v>
      </c>
      <c r="BX28" s="7">
        <v>90</v>
      </c>
      <c r="BY28" s="7">
        <v>90</v>
      </c>
      <c r="BZ28" s="7">
        <v>90</v>
      </c>
      <c r="CA28" s="7"/>
      <c r="CB28" s="7"/>
      <c r="CC28" s="7"/>
      <c r="CD28" s="7">
        <v>90</v>
      </c>
      <c r="CE28" s="7">
        <v>90</v>
      </c>
      <c r="CF28" s="7"/>
      <c r="CG28" s="7">
        <v>90</v>
      </c>
      <c r="CH28" s="7"/>
      <c r="CI28" s="7"/>
      <c r="CJ28" s="7">
        <v>90</v>
      </c>
      <c r="CK28" s="7"/>
      <c r="CL28" s="7"/>
      <c r="CM28" s="7">
        <v>90</v>
      </c>
      <c r="CN28" s="7"/>
      <c r="CO28" s="7"/>
      <c r="CP28" s="7"/>
      <c r="CQ28" s="7"/>
      <c r="CR28" s="86"/>
      <c r="CS28" s="7"/>
      <c r="CT28" s="86"/>
      <c r="CU28" s="7"/>
      <c r="CV28" s="86"/>
      <c r="CW28" s="7"/>
      <c r="CX28" s="7"/>
      <c r="CY28" s="7"/>
      <c r="CZ28" s="7"/>
      <c r="DA28" s="7"/>
      <c r="DB28" s="87"/>
      <c r="DC28" s="88"/>
      <c r="DD28" s="9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86"/>
      <c r="EL28" s="7"/>
      <c r="EM28" s="86"/>
      <c r="EN28" s="7"/>
      <c r="EO28" s="86"/>
      <c r="EP28" s="7"/>
      <c r="EQ28" s="7"/>
      <c r="ER28" s="7"/>
      <c r="ES28" s="7"/>
      <c r="ET28" s="7"/>
      <c r="EU28" s="87"/>
      <c r="EV28" s="147">
        <f t="shared" si="19"/>
        <v>0</v>
      </c>
      <c r="EW28" s="9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86"/>
      <c r="GE28" s="7"/>
      <c r="GF28" s="86"/>
      <c r="GG28" s="7"/>
      <c r="GH28" s="86"/>
      <c r="GI28" s="7"/>
      <c r="GJ28" s="7"/>
      <c r="GK28" s="7"/>
      <c r="GL28" s="7"/>
      <c r="GM28" s="7"/>
      <c r="GN28" s="87"/>
      <c r="GO28" s="147">
        <f t="shared" si="20"/>
        <v>3</v>
      </c>
      <c r="GP28" s="9"/>
      <c r="GQ28" s="7"/>
      <c r="GR28" s="7"/>
      <c r="GS28" s="7"/>
      <c r="GT28" s="7"/>
      <c r="GU28" s="7"/>
      <c r="GV28" s="7">
        <v>1</v>
      </c>
      <c r="GW28" s="7">
        <v>1</v>
      </c>
      <c r="GX28" s="7"/>
      <c r="GY28" s="7"/>
      <c r="GZ28" s="7"/>
      <c r="HA28" s="7"/>
      <c r="HB28" s="7"/>
      <c r="HC28" s="7">
        <v>1</v>
      </c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98"/>
      <c r="HT28" s="9"/>
      <c r="HU28" s="7"/>
      <c r="HV28" s="7"/>
      <c r="HW28" s="86"/>
      <c r="HX28" s="7"/>
      <c r="HY28" s="86"/>
      <c r="HZ28" s="7"/>
      <c r="IA28" s="86"/>
      <c r="IB28" s="7"/>
      <c r="IC28" s="7"/>
      <c r="ID28" s="7"/>
      <c r="IE28" s="7"/>
      <c r="IF28" s="7"/>
      <c r="IG28" s="98"/>
    </row>
    <row r="29" spans="1:255" s="5" customFormat="1" ht="12.75">
      <c r="A29" s="10" t="s">
        <v>98</v>
      </c>
      <c r="B29" s="171"/>
      <c r="C29" s="82">
        <f t="shared" si="8"/>
        <v>5</v>
      </c>
      <c r="D29" s="4">
        <f t="shared" si="9"/>
        <v>5</v>
      </c>
      <c r="E29" s="8">
        <f t="shared" si="10"/>
        <v>5</v>
      </c>
      <c r="F29" s="4">
        <f t="shared" si="11"/>
        <v>0</v>
      </c>
      <c r="G29" s="4">
        <f t="shared" si="12"/>
        <v>0</v>
      </c>
      <c r="H29" s="8">
        <f t="shared" si="13"/>
        <v>0</v>
      </c>
      <c r="I29" s="144">
        <f t="shared" si="14"/>
        <v>450</v>
      </c>
      <c r="J29" s="145">
        <f t="shared" si="21"/>
        <v>90</v>
      </c>
      <c r="K29" s="145">
        <f>ABS(I29*100/I1)</f>
        <v>33.333333333333336</v>
      </c>
      <c r="L29" s="146">
        <f t="shared" si="15"/>
        <v>0</v>
      </c>
      <c r="M29" s="8">
        <f t="shared" si="16"/>
        <v>0</v>
      </c>
      <c r="N29" s="8">
        <f t="shared" si="17"/>
        <v>0</v>
      </c>
      <c r="O29" s="8">
        <f t="shared" si="22"/>
        <v>0</v>
      </c>
      <c r="P29" s="90">
        <f t="shared" si="18"/>
        <v>5</v>
      </c>
      <c r="Q29" s="85"/>
      <c r="R29" s="8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69" t="s">
        <v>75</v>
      </c>
      <c r="AH29" s="8"/>
      <c r="AI29" s="8"/>
      <c r="AJ29" s="8"/>
      <c r="AK29" s="8"/>
      <c r="AL29" s="169" t="s">
        <v>75</v>
      </c>
      <c r="AM29" s="8"/>
      <c r="AN29" s="169" t="s">
        <v>75</v>
      </c>
      <c r="AO29" s="8"/>
      <c r="AP29" s="8"/>
      <c r="AQ29" s="169" t="s">
        <v>75</v>
      </c>
      <c r="AR29" s="8"/>
      <c r="AS29" s="8"/>
      <c r="AT29" s="169" t="s">
        <v>75</v>
      </c>
      <c r="AU29" s="8"/>
      <c r="AV29" s="8"/>
      <c r="AW29" s="8"/>
      <c r="AX29" s="8"/>
      <c r="AY29" s="90"/>
      <c r="AZ29" s="8"/>
      <c r="BA29" s="90"/>
      <c r="BB29" s="8"/>
      <c r="BC29" s="90"/>
      <c r="BD29" s="8"/>
      <c r="BE29" s="8"/>
      <c r="BF29" s="8"/>
      <c r="BG29" s="8"/>
      <c r="BH29" s="8"/>
      <c r="BI29" s="91"/>
      <c r="BJ29" s="85"/>
      <c r="BK29" s="89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>
        <v>90</v>
      </c>
      <c r="CA29" s="8"/>
      <c r="CB29" s="8"/>
      <c r="CC29" s="8"/>
      <c r="CD29" s="8"/>
      <c r="CE29" s="8">
        <v>90</v>
      </c>
      <c r="CF29" s="8"/>
      <c r="CG29" s="8">
        <v>90</v>
      </c>
      <c r="CH29" s="8"/>
      <c r="CI29" s="8"/>
      <c r="CJ29" s="8">
        <v>90</v>
      </c>
      <c r="CK29" s="8"/>
      <c r="CL29" s="8"/>
      <c r="CM29" s="8">
        <v>90</v>
      </c>
      <c r="CN29" s="8"/>
      <c r="CO29" s="8"/>
      <c r="CP29" s="8"/>
      <c r="CQ29" s="8"/>
      <c r="CR29" s="90"/>
      <c r="CS29" s="8"/>
      <c r="CT29" s="90"/>
      <c r="CU29" s="8"/>
      <c r="CV29" s="90"/>
      <c r="CW29" s="8"/>
      <c r="CX29" s="8"/>
      <c r="CY29" s="8"/>
      <c r="CZ29" s="8"/>
      <c r="DA29" s="8"/>
      <c r="DB29" s="91"/>
      <c r="DC29" s="85"/>
      <c r="DD29" s="89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90"/>
      <c r="EL29" s="8"/>
      <c r="EM29" s="90"/>
      <c r="EN29" s="8"/>
      <c r="EO29" s="90"/>
      <c r="EP29" s="8"/>
      <c r="EQ29" s="8"/>
      <c r="ER29" s="8"/>
      <c r="ES29" s="8"/>
      <c r="ET29" s="8"/>
      <c r="EU29" s="91"/>
      <c r="EV29" s="147">
        <f t="shared" si="19"/>
        <v>0</v>
      </c>
      <c r="EW29" s="89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90"/>
      <c r="GE29" s="8"/>
      <c r="GF29" s="90"/>
      <c r="GG29" s="8"/>
      <c r="GH29" s="90"/>
      <c r="GI29" s="8"/>
      <c r="GJ29" s="8"/>
      <c r="GK29" s="8"/>
      <c r="GL29" s="8"/>
      <c r="GM29" s="8"/>
      <c r="GN29" s="91"/>
      <c r="GO29" s="147">
        <f t="shared" si="20"/>
        <v>5</v>
      </c>
      <c r="GP29" s="89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>
        <v>1</v>
      </c>
      <c r="HF29" s="8"/>
      <c r="HG29" s="8"/>
      <c r="HH29" s="8"/>
      <c r="HI29" s="8"/>
      <c r="HJ29" s="8">
        <v>2</v>
      </c>
      <c r="HK29" s="8"/>
      <c r="HL29" s="8"/>
      <c r="HM29" s="8"/>
      <c r="HN29" s="8"/>
      <c r="HO29" s="8"/>
      <c r="HP29" s="8"/>
      <c r="HQ29" s="8"/>
      <c r="HR29" s="8">
        <v>2</v>
      </c>
      <c r="HS29" s="99"/>
      <c r="HT29" s="89"/>
      <c r="HU29" s="8"/>
      <c r="HV29" s="8"/>
      <c r="HW29" s="90"/>
      <c r="HX29" s="8"/>
      <c r="HY29" s="90"/>
      <c r="HZ29" s="8"/>
      <c r="IA29" s="90"/>
      <c r="IB29" s="8"/>
      <c r="IC29" s="8"/>
      <c r="ID29" s="8"/>
      <c r="IE29" s="8"/>
      <c r="IF29" s="8"/>
      <c r="IG29" s="9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41" ht="12.75">
      <c r="A30" s="46" t="s">
        <v>99</v>
      </c>
      <c r="B30" s="172"/>
      <c r="C30" s="61">
        <f t="shared" si="8"/>
        <v>1</v>
      </c>
      <c r="D30" s="55">
        <f t="shared" si="9"/>
        <v>1</v>
      </c>
      <c r="E30" s="149">
        <f t="shared" si="10"/>
        <v>1</v>
      </c>
      <c r="F30" s="55">
        <f t="shared" si="11"/>
        <v>0</v>
      </c>
      <c r="G30" s="55">
        <f t="shared" si="12"/>
        <v>0</v>
      </c>
      <c r="H30" s="149">
        <f t="shared" si="13"/>
        <v>0</v>
      </c>
      <c r="I30" s="150">
        <f t="shared" si="14"/>
        <v>90</v>
      </c>
      <c r="J30" s="151">
        <f t="shared" si="21"/>
        <v>90</v>
      </c>
      <c r="K30" s="151">
        <f>ABS(I30*100/I1)</f>
        <v>6.666666666666667</v>
      </c>
      <c r="L30" s="152">
        <f t="shared" si="15"/>
        <v>0</v>
      </c>
      <c r="M30" s="149">
        <f t="shared" si="16"/>
        <v>0</v>
      </c>
      <c r="N30" s="149">
        <f t="shared" si="17"/>
        <v>0</v>
      </c>
      <c r="O30" s="149">
        <f t="shared" si="22"/>
        <v>0</v>
      </c>
      <c r="P30" s="153">
        <f t="shared" si="18"/>
        <v>1</v>
      </c>
      <c r="Q30" s="85"/>
      <c r="R30" s="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68" t="s">
        <v>75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6"/>
      <c r="AZ30" s="7"/>
      <c r="BA30" s="86"/>
      <c r="BB30" s="7"/>
      <c r="BC30" s="86"/>
      <c r="BD30" s="7"/>
      <c r="BE30" s="7"/>
      <c r="BF30" s="7"/>
      <c r="BG30" s="7"/>
      <c r="BH30" s="7"/>
      <c r="BI30" s="87"/>
      <c r="BJ30" s="85"/>
      <c r="BK30" s="9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>
        <v>90</v>
      </c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86"/>
      <c r="CS30" s="7"/>
      <c r="CT30" s="86"/>
      <c r="CU30" s="7"/>
      <c r="CV30" s="86"/>
      <c r="CW30" s="7"/>
      <c r="CX30" s="7"/>
      <c r="CY30" s="7"/>
      <c r="CZ30" s="7"/>
      <c r="DA30" s="7"/>
      <c r="DB30" s="87"/>
      <c r="DC30" s="88"/>
      <c r="DD30" s="9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86"/>
      <c r="EL30" s="7"/>
      <c r="EM30" s="86"/>
      <c r="EN30" s="7"/>
      <c r="EO30" s="86"/>
      <c r="EP30" s="7"/>
      <c r="EQ30" s="7"/>
      <c r="ER30" s="7"/>
      <c r="ES30" s="7"/>
      <c r="ET30" s="7"/>
      <c r="EU30" s="87"/>
      <c r="EV30" s="147">
        <f t="shared" si="19"/>
        <v>0</v>
      </c>
      <c r="EW30" s="9"/>
      <c r="EX30" s="7"/>
      <c r="EY30" s="7"/>
      <c r="EZ30" s="96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86"/>
      <c r="GE30" s="7"/>
      <c r="GF30" s="86"/>
      <c r="GG30" s="7"/>
      <c r="GH30" s="86"/>
      <c r="GI30" s="7"/>
      <c r="GJ30" s="7"/>
      <c r="GK30" s="7"/>
      <c r="GL30" s="7"/>
      <c r="GM30" s="7"/>
      <c r="GN30" s="87"/>
      <c r="GO30" s="147">
        <f t="shared" si="20"/>
        <v>1</v>
      </c>
      <c r="GP30" s="9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>
        <v>1</v>
      </c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98"/>
      <c r="HT30" s="9"/>
      <c r="HU30" s="7"/>
      <c r="HV30" s="7"/>
      <c r="HW30" s="86"/>
      <c r="HX30" s="7"/>
      <c r="HY30" s="86"/>
      <c r="HZ30" s="7"/>
      <c r="IA30" s="86"/>
      <c r="IB30" s="7"/>
      <c r="IC30" s="7"/>
      <c r="ID30" s="7"/>
      <c r="IE30" s="7"/>
      <c r="IF30" s="7"/>
      <c r="IG30" s="98"/>
    </row>
    <row r="31" spans="1:255" s="5" customFormat="1" ht="12.75">
      <c r="A31" s="10" t="s">
        <v>100</v>
      </c>
      <c r="B31" s="171"/>
      <c r="C31" s="82">
        <f t="shared" si="8"/>
        <v>5</v>
      </c>
      <c r="D31" s="4">
        <f t="shared" si="9"/>
        <v>5</v>
      </c>
      <c r="E31" s="8">
        <f t="shared" si="10"/>
        <v>5</v>
      </c>
      <c r="F31" s="4">
        <f t="shared" si="11"/>
        <v>0</v>
      </c>
      <c r="G31" s="4">
        <f t="shared" si="12"/>
        <v>0</v>
      </c>
      <c r="H31" s="8">
        <f t="shared" si="13"/>
        <v>0</v>
      </c>
      <c r="I31" s="144">
        <f t="shared" si="14"/>
        <v>450</v>
      </c>
      <c r="J31" s="145">
        <f t="shared" si="21"/>
        <v>90</v>
      </c>
      <c r="K31" s="145">
        <f>ABS(I31*100/I1)</f>
        <v>33.333333333333336</v>
      </c>
      <c r="L31" s="146">
        <f t="shared" si="15"/>
        <v>0</v>
      </c>
      <c r="M31" s="8">
        <f t="shared" si="16"/>
        <v>0</v>
      </c>
      <c r="N31" s="8">
        <f t="shared" si="17"/>
        <v>0</v>
      </c>
      <c r="O31" s="8">
        <f t="shared" si="22"/>
        <v>0</v>
      </c>
      <c r="P31" s="90">
        <f t="shared" si="18"/>
        <v>0</v>
      </c>
      <c r="Q31" s="85"/>
      <c r="R31" s="8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69" t="s">
        <v>75</v>
      </c>
      <c r="AL31" s="169" t="s">
        <v>75</v>
      </c>
      <c r="AM31" s="8"/>
      <c r="AN31" s="169" t="s">
        <v>75</v>
      </c>
      <c r="AO31" s="8"/>
      <c r="AP31" s="8"/>
      <c r="AQ31" s="169" t="s">
        <v>75</v>
      </c>
      <c r="AR31" s="8"/>
      <c r="AS31" s="169" t="s">
        <v>75</v>
      </c>
      <c r="AT31" s="8"/>
      <c r="AU31" s="8"/>
      <c r="AV31" s="8"/>
      <c r="AW31" s="8"/>
      <c r="AX31" s="8"/>
      <c r="AY31" s="90"/>
      <c r="AZ31" s="8"/>
      <c r="BA31" s="90"/>
      <c r="BB31" s="8"/>
      <c r="BC31" s="90"/>
      <c r="BD31" s="8"/>
      <c r="BE31" s="8"/>
      <c r="BF31" s="8"/>
      <c r="BG31" s="8"/>
      <c r="BH31" s="8"/>
      <c r="BI31" s="91"/>
      <c r="BJ31" s="85"/>
      <c r="BK31" s="89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>
        <v>90</v>
      </c>
      <c r="CE31" s="8">
        <v>90</v>
      </c>
      <c r="CF31" s="8"/>
      <c r="CG31" s="8">
        <v>90</v>
      </c>
      <c r="CH31" s="8"/>
      <c r="CI31" s="8"/>
      <c r="CJ31" s="8">
        <v>90</v>
      </c>
      <c r="CK31" s="8"/>
      <c r="CL31" s="8">
        <v>90</v>
      </c>
      <c r="CM31" s="8"/>
      <c r="CN31" s="8"/>
      <c r="CO31" s="8"/>
      <c r="CP31" s="8"/>
      <c r="CQ31" s="8"/>
      <c r="CR31" s="90"/>
      <c r="CS31" s="8"/>
      <c r="CT31" s="90"/>
      <c r="CU31" s="8"/>
      <c r="CV31" s="90"/>
      <c r="CW31" s="8"/>
      <c r="CX31" s="8"/>
      <c r="CY31" s="8"/>
      <c r="CZ31" s="8"/>
      <c r="DA31" s="8"/>
      <c r="DB31" s="91"/>
      <c r="DC31" s="85"/>
      <c r="DD31" s="89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90"/>
      <c r="EL31" s="8"/>
      <c r="EM31" s="90"/>
      <c r="EN31" s="8"/>
      <c r="EO31" s="90"/>
      <c r="EP31" s="8"/>
      <c r="EQ31" s="8"/>
      <c r="ER31" s="8"/>
      <c r="ES31" s="8"/>
      <c r="ET31" s="8"/>
      <c r="EU31" s="91"/>
      <c r="EV31" s="147">
        <f t="shared" si="19"/>
        <v>0</v>
      </c>
      <c r="EW31" s="89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90"/>
      <c r="GE31" s="8"/>
      <c r="GF31" s="90"/>
      <c r="GG31" s="8"/>
      <c r="GH31" s="90"/>
      <c r="GI31" s="8"/>
      <c r="GJ31" s="8"/>
      <c r="GK31" s="8"/>
      <c r="GL31" s="8"/>
      <c r="GM31" s="8"/>
      <c r="GN31" s="91"/>
      <c r="GO31" s="147">
        <f t="shared" si="20"/>
        <v>0</v>
      </c>
      <c r="GP31" s="89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99"/>
      <c r="HT31" s="89"/>
      <c r="HU31" s="8"/>
      <c r="HV31" s="8"/>
      <c r="HW31" s="90"/>
      <c r="HX31" s="8"/>
      <c r="HY31" s="90"/>
      <c r="HZ31" s="8"/>
      <c r="IA31" s="90"/>
      <c r="IB31" s="8"/>
      <c r="IC31" s="8"/>
      <c r="ID31" s="8"/>
      <c r="IE31" s="8"/>
      <c r="IF31" s="8"/>
      <c r="IG31" s="99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41" ht="12.75">
      <c r="A32" s="6" t="s">
        <v>50</v>
      </c>
      <c r="B32" s="172"/>
      <c r="C32" s="61">
        <f t="shared" si="8"/>
        <v>9</v>
      </c>
      <c r="D32" s="55">
        <f t="shared" si="9"/>
        <v>9</v>
      </c>
      <c r="E32" s="149">
        <f t="shared" si="10"/>
        <v>9</v>
      </c>
      <c r="F32" s="55">
        <f t="shared" si="11"/>
        <v>0</v>
      </c>
      <c r="G32" s="55">
        <f t="shared" si="12"/>
        <v>0</v>
      </c>
      <c r="H32" s="149">
        <f t="shared" si="13"/>
        <v>0</v>
      </c>
      <c r="I32" s="150">
        <f t="shared" si="14"/>
        <v>810</v>
      </c>
      <c r="J32" s="151">
        <f t="shared" si="21"/>
        <v>90</v>
      </c>
      <c r="K32" s="151">
        <f>ABS(I32*100/I1)</f>
        <v>60</v>
      </c>
      <c r="L32" s="152">
        <f t="shared" si="15"/>
        <v>0</v>
      </c>
      <c r="M32" s="149">
        <f t="shared" si="16"/>
        <v>0</v>
      </c>
      <c r="N32" s="149">
        <f t="shared" si="17"/>
        <v>0</v>
      </c>
      <c r="O32" s="149">
        <f t="shared" si="22"/>
        <v>0</v>
      </c>
      <c r="P32" s="153">
        <f t="shared" si="18"/>
        <v>4</v>
      </c>
      <c r="Q32" s="85"/>
      <c r="R32" s="9"/>
      <c r="S32" s="168" t="s">
        <v>75</v>
      </c>
      <c r="T32" s="7"/>
      <c r="U32" s="7"/>
      <c r="V32" s="7"/>
      <c r="W32" s="7"/>
      <c r="X32" s="168" t="s">
        <v>75</v>
      </c>
      <c r="Y32" s="168" t="s">
        <v>75</v>
      </c>
      <c r="Z32" s="7"/>
      <c r="AA32" s="7"/>
      <c r="AB32" s="168" t="s">
        <v>75</v>
      </c>
      <c r="AC32" s="7"/>
      <c r="AD32" s="7"/>
      <c r="AE32" s="7"/>
      <c r="AF32" s="168" t="s">
        <v>75</v>
      </c>
      <c r="AG32" s="168" t="s">
        <v>75</v>
      </c>
      <c r="AH32" s="7"/>
      <c r="AI32" s="7"/>
      <c r="AJ32" s="7"/>
      <c r="AK32" s="166" t="s">
        <v>75</v>
      </c>
      <c r="AL32" s="166" t="s">
        <v>75</v>
      </c>
      <c r="AM32" s="7"/>
      <c r="AN32" s="7"/>
      <c r="AO32" s="7"/>
      <c r="AP32" s="7"/>
      <c r="AQ32" s="7"/>
      <c r="AR32" s="7"/>
      <c r="AS32" s="168" t="s">
        <v>75</v>
      </c>
      <c r="AT32" s="7"/>
      <c r="AU32" s="7"/>
      <c r="AV32" s="7"/>
      <c r="AW32" s="7"/>
      <c r="AX32" s="7"/>
      <c r="AY32" s="86"/>
      <c r="AZ32" s="7"/>
      <c r="BA32" s="86"/>
      <c r="BB32" s="7"/>
      <c r="BC32" s="86"/>
      <c r="BD32" s="7"/>
      <c r="BE32" s="7"/>
      <c r="BF32" s="7"/>
      <c r="BG32" s="7"/>
      <c r="BH32" s="7"/>
      <c r="BI32" s="87"/>
      <c r="BJ32" s="85"/>
      <c r="BK32" s="9"/>
      <c r="BL32" s="7">
        <v>90</v>
      </c>
      <c r="BM32" s="7"/>
      <c r="BN32" s="7"/>
      <c r="BO32" s="7"/>
      <c r="BP32" s="7"/>
      <c r="BQ32" s="7">
        <v>90</v>
      </c>
      <c r="BR32" s="7">
        <v>90</v>
      </c>
      <c r="BS32" s="7"/>
      <c r="BT32" s="7"/>
      <c r="BU32" s="7">
        <v>90</v>
      </c>
      <c r="BV32" s="7"/>
      <c r="BW32" s="7"/>
      <c r="BX32" s="7"/>
      <c r="BY32" s="7">
        <v>90</v>
      </c>
      <c r="BZ32" s="7">
        <v>90</v>
      </c>
      <c r="CA32" s="7"/>
      <c r="CB32" s="7"/>
      <c r="CC32" s="7"/>
      <c r="CD32" s="7">
        <v>90</v>
      </c>
      <c r="CE32" s="7">
        <v>90</v>
      </c>
      <c r="CF32" s="7"/>
      <c r="CG32" s="7"/>
      <c r="CH32" s="7"/>
      <c r="CI32" s="7"/>
      <c r="CJ32" s="7"/>
      <c r="CK32" s="7"/>
      <c r="CL32" s="7">
        <v>90</v>
      </c>
      <c r="CM32" s="7"/>
      <c r="CN32" s="7"/>
      <c r="CO32" s="7"/>
      <c r="CP32" s="7"/>
      <c r="CQ32" s="7"/>
      <c r="CR32" s="86"/>
      <c r="CS32" s="7"/>
      <c r="CT32" s="86"/>
      <c r="CU32" s="7"/>
      <c r="CV32" s="86"/>
      <c r="CW32" s="7"/>
      <c r="CX32" s="7"/>
      <c r="CY32" s="7"/>
      <c r="CZ32" s="7"/>
      <c r="DA32" s="7"/>
      <c r="DB32" s="87"/>
      <c r="DC32" s="88"/>
      <c r="DD32" s="9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86"/>
      <c r="EL32" s="7"/>
      <c r="EM32" s="86"/>
      <c r="EN32" s="7"/>
      <c r="EO32" s="86"/>
      <c r="EP32" s="7"/>
      <c r="EQ32" s="7"/>
      <c r="ER32" s="7"/>
      <c r="ES32" s="7"/>
      <c r="ET32" s="7"/>
      <c r="EU32" s="87"/>
      <c r="EV32" s="147">
        <f t="shared" si="19"/>
        <v>0</v>
      </c>
      <c r="EW32" s="9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86"/>
      <c r="GE32" s="7"/>
      <c r="GF32" s="86"/>
      <c r="GG32" s="7"/>
      <c r="GH32" s="86"/>
      <c r="GI32" s="7"/>
      <c r="GJ32" s="7"/>
      <c r="GK32" s="7"/>
      <c r="GL32" s="7"/>
      <c r="GM32" s="7"/>
      <c r="GN32" s="87"/>
      <c r="GO32" s="147">
        <f t="shared" si="20"/>
        <v>4</v>
      </c>
      <c r="GP32" s="9"/>
      <c r="GQ32" s="7">
        <v>1</v>
      </c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>
        <v>1</v>
      </c>
      <c r="HE32" s="7">
        <v>1</v>
      </c>
      <c r="HF32" s="7">
        <v>1</v>
      </c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98"/>
      <c r="HT32" s="9"/>
      <c r="HU32" s="7"/>
      <c r="HV32" s="7"/>
      <c r="HW32" s="86"/>
      <c r="HX32" s="7"/>
      <c r="HY32" s="86"/>
      <c r="HZ32" s="7"/>
      <c r="IA32" s="86"/>
      <c r="IB32" s="7"/>
      <c r="IC32" s="7"/>
      <c r="ID32" s="7"/>
      <c r="IE32" s="7"/>
      <c r="IF32" s="7"/>
      <c r="IG32" s="98"/>
    </row>
    <row r="33" spans="1:241" ht="12.75">
      <c r="A33" s="10" t="s">
        <v>53</v>
      </c>
      <c r="B33" s="171"/>
      <c r="C33" s="82">
        <f t="shared" si="8"/>
        <v>10</v>
      </c>
      <c r="D33" s="4">
        <f t="shared" si="9"/>
        <v>10</v>
      </c>
      <c r="E33" s="8">
        <f t="shared" si="10"/>
        <v>9</v>
      </c>
      <c r="F33" s="4">
        <f t="shared" si="11"/>
        <v>0</v>
      </c>
      <c r="G33" s="4">
        <f t="shared" si="12"/>
        <v>0</v>
      </c>
      <c r="H33" s="8">
        <f t="shared" si="13"/>
        <v>0</v>
      </c>
      <c r="I33" s="144">
        <f t="shared" si="14"/>
        <v>895</v>
      </c>
      <c r="J33" s="145">
        <f t="shared" si="21"/>
        <v>89.5</v>
      </c>
      <c r="K33" s="145">
        <f>ABS(I33*100/I1)</f>
        <v>66.29629629629629</v>
      </c>
      <c r="L33" s="146">
        <f t="shared" si="15"/>
        <v>0</v>
      </c>
      <c r="M33" s="8">
        <f t="shared" si="16"/>
        <v>0</v>
      </c>
      <c r="N33" s="8">
        <f t="shared" si="17"/>
        <v>0</v>
      </c>
      <c r="O33" s="8">
        <f t="shared" si="22"/>
        <v>0</v>
      </c>
      <c r="P33" s="90">
        <f t="shared" si="18"/>
        <v>4</v>
      </c>
      <c r="Q33" s="85"/>
      <c r="R33" s="89"/>
      <c r="S33" s="169" t="s">
        <v>75</v>
      </c>
      <c r="T33" s="8"/>
      <c r="U33" s="8"/>
      <c r="V33" s="169" t="s">
        <v>75</v>
      </c>
      <c r="W33" s="8"/>
      <c r="X33" s="169" t="s">
        <v>75</v>
      </c>
      <c r="Y33" s="169" t="s">
        <v>75</v>
      </c>
      <c r="Z33" s="169" t="s">
        <v>75</v>
      </c>
      <c r="AA33" s="8"/>
      <c r="AB33" s="169" t="s">
        <v>75</v>
      </c>
      <c r="AC33" s="8"/>
      <c r="AD33" s="169" t="s">
        <v>75</v>
      </c>
      <c r="AE33" s="8" t="s">
        <v>75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69" t="s">
        <v>75</v>
      </c>
      <c r="AT33" s="169" t="s">
        <v>75</v>
      </c>
      <c r="AU33" s="8"/>
      <c r="AV33" s="8"/>
      <c r="AW33" s="8"/>
      <c r="AX33" s="8"/>
      <c r="AY33" s="90"/>
      <c r="AZ33" s="8"/>
      <c r="BA33" s="90"/>
      <c r="BB33" s="8"/>
      <c r="BC33" s="90"/>
      <c r="BD33" s="8"/>
      <c r="BE33" s="8"/>
      <c r="BF33" s="8"/>
      <c r="BG33" s="8"/>
      <c r="BH33" s="8"/>
      <c r="BI33" s="91"/>
      <c r="BJ33" s="85"/>
      <c r="BK33" s="89"/>
      <c r="BL33" s="8">
        <v>90</v>
      </c>
      <c r="BM33" s="8"/>
      <c r="BN33" s="8"/>
      <c r="BO33" s="8">
        <v>90</v>
      </c>
      <c r="BP33" s="8"/>
      <c r="BQ33" s="8">
        <v>90</v>
      </c>
      <c r="BR33" s="8">
        <v>90</v>
      </c>
      <c r="BS33" s="8">
        <v>90</v>
      </c>
      <c r="BT33" s="8"/>
      <c r="BU33" s="8">
        <v>90</v>
      </c>
      <c r="BV33" s="8"/>
      <c r="BW33" s="8">
        <v>90</v>
      </c>
      <c r="BX33" s="182">
        <v>85</v>
      </c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>
        <v>90</v>
      </c>
      <c r="CM33" s="8">
        <v>90</v>
      </c>
      <c r="CN33" s="8"/>
      <c r="CO33" s="8"/>
      <c r="CP33" s="8"/>
      <c r="CQ33" s="8"/>
      <c r="CR33" s="90"/>
      <c r="CS33" s="8"/>
      <c r="CT33" s="90"/>
      <c r="CU33" s="8"/>
      <c r="CV33" s="90"/>
      <c r="CW33" s="8"/>
      <c r="CX33" s="8"/>
      <c r="CY33" s="8"/>
      <c r="CZ33" s="8"/>
      <c r="DA33" s="8"/>
      <c r="DB33" s="91"/>
      <c r="DC33" s="85"/>
      <c r="DD33" s="89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90"/>
      <c r="EL33" s="8"/>
      <c r="EM33" s="90"/>
      <c r="EN33" s="8"/>
      <c r="EO33" s="90"/>
      <c r="EP33" s="8"/>
      <c r="EQ33" s="8"/>
      <c r="ER33" s="8"/>
      <c r="ES33" s="8"/>
      <c r="ET33" s="8"/>
      <c r="EU33" s="91"/>
      <c r="EV33" s="147">
        <f t="shared" si="19"/>
        <v>0</v>
      </c>
      <c r="EW33" s="89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90"/>
      <c r="GE33" s="8"/>
      <c r="GF33" s="90"/>
      <c r="GG33" s="8"/>
      <c r="GH33" s="90"/>
      <c r="GI33" s="8"/>
      <c r="GJ33" s="8"/>
      <c r="GK33" s="8"/>
      <c r="GL33" s="8"/>
      <c r="GM33" s="8"/>
      <c r="GN33" s="91"/>
      <c r="GO33" s="147">
        <f t="shared" si="20"/>
        <v>4</v>
      </c>
      <c r="GP33" s="89"/>
      <c r="GQ33" s="8"/>
      <c r="GR33" s="8"/>
      <c r="GS33" s="8"/>
      <c r="GT33" s="8">
        <v>1</v>
      </c>
      <c r="GU33" s="8"/>
      <c r="GV33" s="8"/>
      <c r="GW33" s="8"/>
      <c r="GX33" s="8">
        <v>1</v>
      </c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>
        <v>2</v>
      </c>
      <c r="HS33" s="99"/>
      <c r="HT33" s="89"/>
      <c r="HU33" s="8"/>
      <c r="HV33" s="8"/>
      <c r="HW33" s="90"/>
      <c r="HX33" s="8"/>
      <c r="HY33" s="90"/>
      <c r="HZ33" s="8"/>
      <c r="IA33" s="90"/>
      <c r="IB33" s="8"/>
      <c r="IC33" s="8"/>
      <c r="ID33" s="8"/>
      <c r="IE33" s="8"/>
      <c r="IF33" s="8"/>
      <c r="IG33" s="99"/>
    </row>
    <row r="34" spans="1:241" ht="12.75">
      <c r="A34" s="46" t="s">
        <v>54</v>
      </c>
      <c r="B34" s="148"/>
      <c r="C34" s="61">
        <f t="shared" si="8"/>
        <v>8</v>
      </c>
      <c r="D34" s="55">
        <f t="shared" si="9"/>
        <v>8</v>
      </c>
      <c r="E34" s="149">
        <f t="shared" si="10"/>
        <v>8</v>
      </c>
      <c r="F34" s="55">
        <f t="shared" si="11"/>
        <v>0</v>
      </c>
      <c r="G34" s="55">
        <f t="shared" si="12"/>
        <v>0</v>
      </c>
      <c r="H34" s="149">
        <f t="shared" si="13"/>
        <v>0</v>
      </c>
      <c r="I34" s="150">
        <f t="shared" si="14"/>
        <v>720</v>
      </c>
      <c r="J34" s="151">
        <f t="shared" si="21"/>
        <v>90</v>
      </c>
      <c r="K34" s="151">
        <f>ABS(I34*100/I1)</f>
        <v>53.333333333333336</v>
      </c>
      <c r="L34" s="152">
        <f t="shared" si="15"/>
        <v>0</v>
      </c>
      <c r="M34" s="149">
        <f t="shared" si="16"/>
        <v>0</v>
      </c>
      <c r="N34" s="149">
        <f t="shared" si="17"/>
        <v>0</v>
      </c>
      <c r="O34" s="149">
        <f t="shared" si="22"/>
        <v>0</v>
      </c>
      <c r="P34" s="153">
        <f t="shared" si="18"/>
        <v>1</v>
      </c>
      <c r="Q34" s="85"/>
      <c r="R34" s="9"/>
      <c r="S34" s="168" t="s">
        <v>75</v>
      </c>
      <c r="T34" s="7"/>
      <c r="U34" s="7"/>
      <c r="V34" s="168" t="s">
        <v>75</v>
      </c>
      <c r="W34" s="7"/>
      <c r="X34" s="168" t="s">
        <v>75</v>
      </c>
      <c r="Y34" s="7"/>
      <c r="Z34" s="168" t="s">
        <v>75</v>
      </c>
      <c r="AA34" s="7"/>
      <c r="AB34" s="7"/>
      <c r="AC34" s="7"/>
      <c r="AD34" s="168" t="s">
        <v>75</v>
      </c>
      <c r="AE34" s="7"/>
      <c r="AF34" s="168" t="s">
        <v>75</v>
      </c>
      <c r="AG34" s="7"/>
      <c r="AH34" s="7"/>
      <c r="AI34" s="7"/>
      <c r="AJ34" s="7"/>
      <c r="AK34" s="168" t="s">
        <v>75</v>
      </c>
      <c r="AL34" s="7"/>
      <c r="AM34" s="7"/>
      <c r="AN34" s="7"/>
      <c r="AO34" s="7"/>
      <c r="AP34" s="7"/>
      <c r="AQ34" s="7"/>
      <c r="AR34" s="7"/>
      <c r="AS34" s="168" t="s">
        <v>75</v>
      </c>
      <c r="AT34" s="7"/>
      <c r="AU34" s="7"/>
      <c r="AV34" s="7"/>
      <c r="AW34" s="7"/>
      <c r="AX34" s="7"/>
      <c r="AY34" s="86"/>
      <c r="AZ34" s="7"/>
      <c r="BA34" s="86"/>
      <c r="BB34" s="7"/>
      <c r="BC34" s="86"/>
      <c r="BD34" s="7"/>
      <c r="BE34" s="7"/>
      <c r="BF34" s="7"/>
      <c r="BG34" s="7"/>
      <c r="BH34" s="7"/>
      <c r="BI34" s="87"/>
      <c r="BJ34" s="85"/>
      <c r="BK34" s="9"/>
      <c r="BL34" s="7">
        <v>90</v>
      </c>
      <c r="BM34" s="7"/>
      <c r="BN34" s="7"/>
      <c r="BO34" s="7">
        <v>90</v>
      </c>
      <c r="BP34" s="7"/>
      <c r="BQ34" s="7">
        <v>90</v>
      </c>
      <c r="BR34" s="7"/>
      <c r="BS34" s="7">
        <v>90</v>
      </c>
      <c r="BT34" s="7"/>
      <c r="BU34" s="7"/>
      <c r="BV34" s="7"/>
      <c r="BW34" s="7">
        <v>90</v>
      </c>
      <c r="BX34" s="7"/>
      <c r="BY34" s="7">
        <v>90</v>
      </c>
      <c r="BZ34" s="7"/>
      <c r="CA34" s="7"/>
      <c r="CB34" s="7"/>
      <c r="CC34" s="7"/>
      <c r="CD34" s="7">
        <v>90</v>
      </c>
      <c r="CE34" s="7"/>
      <c r="CF34" s="7"/>
      <c r="CG34" s="7"/>
      <c r="CH34" s="7"/>
      <c r="CI34" s="7"/>
      <c r="CJ34" s="7"/>
      <c r="CK34" s="7"/>
      <c r="CL34" s="7">
        <v>90</v>
      </c>
      <c r="CM34" s="7"/>
      <c r="CN34" s="7"/>
      <c r="CO34" s="7"/>
      <c r="CP34" s="7"/>
      <c r="CQ34" s="7"/>
      <c r="CR34" s="86"/>
      <c r="CS34" s="7"/>
      <c r="CT34" s="86"/>
      <c r="CU34" s="7"/>
      <c r="CV34" s="86"/>
      <c r="CW34" s="7"/>
      <c r="CX34" s="7"/>
      <c r="CY34" s="7"/>
      <c r="CZ34" s="7"/>
      <c r="DA34" s="7"/>
      <c r="DB34" s="87"/>
      <c r="DC34" s="88"/>
      <c r="DD34" s="9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86"/>
      <c r="EL34" s="7"/>
      <c r="EM34" s="86"/>
      <c r="EN34" s="7"/>
      <c r="EO34" s="86"/>
      <c r="EP34" s="7"/>
      <c r="EQ34" s="7"/>
      <c r="ER34" s="7"/>
      <c r="ES34" s="7"/>
      <c r="ET34" s="7"/>
      <c r="EU34" s="87"/>
      <c r="EV34" s="147">
        <f t="shared" si="19"/>
        <v>0</v>
      </c>
      <c r="EW34" s="9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86"/>
      <c r="GE34" s="7"/>
      <c r="GF34" s="86"/>
      <c r="GG34" s="7"/>
      <c r="GH34" s="86"/>
      <c r="GI34" s="7"/>
      <c r="GJ34" s="7"/>
      <c r="GK34" s="7"/>
      <c r="GL34" s="7"/>
      <c r="GM34" s="7"/>
      <c r="GN34" s="87"/>
      <c r="GO34" s="147">
        <f t="shared" si="20"/>
        <v>1</v>
      </c>
      <c r="GP34" s="9"/>
      <c r="GQ34" s="7">
        <v>1</v>
      </c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98"/>
      <c r="HT34" s="9"/>
      <c r="HU34" s="7"/>
      <c r="HV34" s="7"/>
      <c r="HW34" s="86"/>
      <c r="HX34" s="7"/>
      <c r="HY34" s="86"/>
      <c r="HZ34" s="7"/>
      <c r="IA34" s="86"/>
      <c r="IB34" s="7"/>
      <c r="IC34" s="7"/>
      <c r="ID34" s="7"/>
      <c r="IE34" s="7"/>
      <c r="IF34" s="7"/>
      <c r="IG34" s="98"/>
    </row>
    <row r="35" spans="1:241" ht="12.75">
      <c r="A35" s="10" t="s">
        <v>101</v>
      </c>
      <c r="B35" s="91"/>
      <c r="C35" s="82">
        <f t="shared" si="8"/>
        <v>1</v>
      </c>
      <c r="D35" s="4">
        <f t="shared" si="9"/>
        <v>1</v>
      </c>
      <c r="E35" s="8">
        <f t="shared" si="10"/>
        <v>1</v>
      </c>
      <c r="F35" s="4">
        <f t="shared" si="11"/>
        <v>0</v>
      </c>
      <c r="G35" s="4">
        <f t="shared" si="12"/>
        <v>0</v>
      </c>
      <c r="H35" s="8">
        <f t="shared" si="13"/>
        <v>0</v>
      </c>
      <c r="I35" s="144">
        <f t="shared" si="14"/>
        <v>90</v>
      </c>
      <c r="J35" s="145">
        <f t="shared" si="21"/>
        <v>90</v>
      </c>
      <c r="K35" s="145">
        <f>ABS(I35*100/I1)</f>
        <v>6.666666666666667</v>
      </c>
      <c r="L35" s="146">
        <f t="shared" si="15"/>
        <v>0</v>
      </c>
      <c r="M35" s="8">
        <f t="shared" si="16"/>
        <v>0</v>
      </c>
      <c r="N35" s="8">
        <f t="shared" si="17"/>
        <v>0</v>
      </c>
      <c r="O35" s="8">
        <f t="shared" si="22"/>
        <v>0</v>
      </c>
      <c r="P35" s="90">
        <f t="shared" si="18"/>
        <v>0</v>
      </c>
      <c r="Q35" s="85"/>
      <c r="R35" s="8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69" t="s">
        <v>75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90"/>
      <c r="AZ35" s="8"/>
      <c r="BA35" s="90"/>
      <c r="BB35" s="8"/>
      <c r="BC35" s="90"/>
      <c r="BD35" s="8"/>
      <c r="BE35" s="8"/>
      <c r="BF35" s="8"/>
      <c r="BG35" s="8"/>
      <c r="BH35" s="8"/>
      <c r="BI35" s="91"/>
      <c r="BJ35" s="85"/>
      <c r="BK35" s="89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>
        <v>90</v>
      </c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90"/>
      <c r="CS35" s="8"/>
      <c r="CT35" s="90"/>
      <c r="CU35" s="8"/>
      <c r="CV35" s="90"/>
      <c r="CW35" s="8"/>
      <c r="CX35" s="8"/>
      <c r="CY35" s="8"/>
      <c r="CZ35" s="8"/>
      <c r="DA35" s="8"/>
      <c r="DB35" s="91"/>
      <c r="DC35" s="85"/>
      <c r="DD35" s="89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90"/>
      <c r="EL35" s="8"/>
      <c r="EM35" s="90"/>
      <c r="EN35" s="8"/>
      <c r="EO35" s="90"/>
      <c r="EP35" s="8"/>
      <c r="EQ35" s="8"/>
      <c r="ER35" s="8"/>
      <c r="ES35" s="8"/>
      <c r="ET35" s="8"/>
      <c r="EU35" s="91"/>
      <c r="EV35" s="147">
        <f t="shared" si="19"/>
        <v>0</v>
      </c>
      <c r="EW35" s="89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90"/>
      <c r="GE35" s="8"/>
      <c r="GF35" s="90"/>
      <c r="GG35" s="8"/>
      <c r="GH35" s="90"/>
      <c r="GI35" s="8"/>
      <c r="GJ35" s="8"/>
      <c r="GK35" s="8"/>
      <c r="GL35" s="8"/>
      <c r="GM35" s="8"/>
      <c r="GN35" s="91"/>
      <c r="GO35" s="147">
        <f t="shared" si="20"/>
        <v>0</v>
      </c>
      <c r="GP35" s="89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99"/>
      <c r="HT35" s="89"/>
      <c r="HU35" s="8"/>
      <c r="HV35" s="8"/>
      <c r="HW35" s="90"/>
      <c r="HX35" s="8"/>
      <c r="HY35" s="90"/>
      <c r="HZ35" s="8"/>
      <c r="IA35" s="90"/>
      <c r="IB35" s="8"/>
      <c r="IC35" s="8"/>
      <c r="ID35" s="8"/>
      <c r="IE35" s="8"/>
      <c r="IF35" s="8"/>
      <c r="IG35" s="99"/>
    </row>
    <row r="36" spans="1:241" ht="12.75">
      <c r="A36" s="46" t="s">
        <v>77</v>
      </c>
      <c r="B36" s="87"/>
      <c r="C36" s="61">
        <f t="shared" si="8"/>
        <v>2</v>
      </c>
      <c r="D36" s="55">
        <f t="shared" si="9"/>
        <v>2</v>
      </c>
      <c r="E36" s="149">
        <f t="shared" si="10"/>
        <v>2</v>
      </c>
      <c r="F36" s="55">
        <f t="shared" si="11"/>
        <v>0</v>
      </c>
      <c r="G36" s="55">
        <f t="shared" si="12"/>
        <v>0</v>
      </c>
      <c r="H36" s="149">
        <f t="shared" si="13"/>
        <v>0</v>
      </c>
      <c r="I36" s="150">
        <f t="shared" si="14"/>
        <v>180</v>
      </c>
      <c r="J36" s="151">
        <f t="shared" si="21"/>
        <v>90</v>
      </c>
      <c r="K36" s="151">
        <f>ABS(I36*100/I1)</f>
        <v>13.333333333333334</v>
      </c>
      <c r="L36" s="152">
        <f t="shared" si="15"/>
        <v>0</v>
      </c>
      <c r="M36" s="149">
        <f t="shared" si="16"/>
        <v>0</v>
      </c>
      <c r="N36" s="149">
        <f t="shared" si="17"/>
        <v>0</v>
      </c>
      <c r="O36" s="149">
        <f t="shared" si="22"/>
        <v>0</v>
      </c>
      <c r="P36" s="153">
        <f t="shared" si="18"/>
        <v>0</v>
      </c>
      <c r="Q36" s="85"/>
      <c r="R36" s="9"/>
      <c r="S36" s="7"/>
      <c r="T36" s="7"/>
      <c r="U36" s="7"/>
      <c r="V36" s="7"/>
      <c r="W36" s="7"/>
      <c r="X36" s="168" t="s">
        <v>75</v>
      </c>
      <c r="Y36" s="168" t="s">
        <v>75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6"/>
      <c r="AZ36" s="7"/>
      <c r="BA36" s="86"/>
      <c r="BB36" s="7"/>
      <c r="BC36" s="86"/>
      <c r="BD36" s="7"/>
      <c r="BE36" s="7"/>
      <c r="BF36" s="7"/>
      <c r="BG36" s="7"/>
      <c r="BH36" s="7"/>
      <c r="BI36" s="87"/>
      <c r="BJ36" s="85"/>
      <c r="BK36" s="9"/>
      <c r="BL36" s="7"/>
      <c r="BM36" s="7"/>
      <c r="BN36" s="7"/>
      <c r="BO36" s="7"/>
      <c r="BP36" s="7"/>
      <c r="BQ36" s="7">
        <v>90</v>
      </c>
      <c r="BR36" s="7">
        <v>90</v>
      </c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86"/>
      <c r="CS36" s="7"/>
      <c r="CT36" s="86"/>
      <c r="CU36" s="7"/>
      <c r="CV36" s="86"/>
      <c r="CW36" s="7"/>
      <c r="CX36" s="7"/>
      <c r="CY36" s="7"/>
      <c r="CZ36" s="7"/>
      <c r="DA36" s="7"/>
      <c r="DB36" s="87"/>
      <c r="DC36" s="88"/>
      <c r="DD36" s="9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86"/>
      <c r="EL36" s="7"/>
      <c r="EM36" s="86"/>
      <c r="EN36" s="7"/>
      <c r="EO36" s="86"/>
      <c r="EP36" s="7"/>
      <c r="EQ36" s="7"/>
      <c r="ER36" s="7"/>
      <c r="ES36" s="7"/>
      <c r="ET36" s="7"/>
      <c r="EU36" s="87"/>
      <c r="EV36" s="147">
        <f t="shared" si="19"/>
        <v>0</v>
      </c>
      <c r="EW36" s="9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86"/>
      <c r="GE36" s="7"/>
      <c r="GF36" s="86"/>
      <c r="GG36" s="7"/>
      <c r="GH36" s="86"/>
      <c r="GI36" s="7"/>
      <c r="GJ36" s="7"/>
      <c r="GK36" s="7"/>
      <c r="GL36" s="7"/>
      <c r="GM36" s="7"/>
      <c r="GN36" s="87"/>
      <c r="GO36" s="147">
        <f t="shared" si="20"/>
        <v>0</v>
      </c>
      <c r="GP36" s="9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98"/>
      <c r="HT36" s="9"/>
      <c r="HU36" s="7"/>
      <c r="HV36" s="7"/>
      <c r="HW36" s="86"/>
      <c r="HX36" s="7"/>
      <c r="HY36" s="86"/>
      <c r="HZ36" s="7"/>
      <c r="IA36" s="86"/>
      <c r="IB36" s="7"/>
      <c r="IC36" s="7"/>
      <c r="ID36" s="7"/>
      <c r="IE36" s="7"/>
      <c r="IF36" s="7"/>
      <c r="IG36" s="98"/>
    </row>
    <row r="37" spans="1:241" ht="12.75">
      <c r="A37" s="10" t="s">
        <v>55</v>
      </c>
      <c r="B37" s="91"/>
      <c r="C37" s="82">
        <f t="shared" si="8"/>
        <v>13</v>
      </c>
      <c r="D37" s="4">
        <f t="shared" si="9"/>
        <v>13</v>
      </c>
      <c r="E37" s="8">
        <f t="shared" si="10"/>
        <v>13</v>
      </c>
      <c r="F37" s="4">
        <f t="shared" si="11"/>
        <v>0</v>
      </c>
      <c r="G37" s="4">
        <f t="shared" si="12"/>
        <v>0</v>
      </c>
      <c r="H37" s="8">
        <f t="shared" si="13"/>
        <v>0</v>
      </c>
      <c r="I37" s="144">
        <f t="shared" si="14"/>
        <v>1170</v>
      </c>
      <c r="J37" s="145">
        <f t="shared" si="21"/>
        <v>90</v>
      </c>
      <c r="K37" s="145">
        <f>ABS(I37*100/I1)</f>
        <v>86.66666666666667</v>
      </c>
      <c r="L37" s="146">
        <f t="shared" si="15"/>
        <v>0</v>
      </c>
      <c r="M37" s="8">
        <f t="shared" si="16"/>
        <v>0</v>
      </c>
      <c r="N37" s="8">
        <f t="shared" si="17"/>
        <v>0</v>
      </c>
      <c r="O37" s="8">
        <f t="shared" si="22"/>
        <v>0</v>
      </c>
      <c r="P37" s="90">
        <f t="shared" si="18"/>
        <v>3</v>
      </c>
      <c r="Q37" s="85"/>
      <c r="R37" s="89"/>
      <c r="S37" s="169" t="s">
        <v>75</v>
      </c>
      <c r="T37" s="8"/>
      <c r="U37" s="8"/>
      <c r="V37" s="169" t="s">
        <v>75</v>
      </c>
      <c r="W37" s="8"/>
      <c r="X37" s="8"/>
      <c r="Y37" s="8"/>
      <c r="Z37" s="169" t="s">
        <v>75</v>
      </c>
      <c r="AA37" s="8"/>
      <c r="AB37" s="169" t="s">
        <v>75</v>
      </c>
      <c r="AC37" s="8"/>
      <c r="AD37" s="169" t="s">
        <v>75</v>
      </c>
      <c r="AE37" s="8"/>
      <c r="AF37" s="167" t="s">
        <v>75</v>
      </c>
      <c r="AG37" s="167" t="s">
        <v>75</v>
      </c>
      <c r="AH37" s="8"/>
      <c r="AI37" s="8"/>
      <c r="AJ37" s="8"/>
      <c r="AK37" s="169" t="s">
        <v>75</v>
      </c>
      <c r="AL37" s="169" t="s">
        <v>75</v>
      </c>
      <c r="AM37" s="8"/>
      <c r="AN37" s="169" t="s">
        <v>75</v>
      </c>
      <c r="AO37" s="8"/>
      <c r="AP37" s="8"/>
      <c r="AQ37" s="169" t="s">
        <v>75</v>
      </c>
      <c r="AR37" s="8"/>
      <c r="AS37" s="169" t="s">
        <v>75</v>
      </c>
      <c r="AT37" s="169" t="s">
        <v>75</v>
      </c>
      <c r="AU37" s="8"/>
      <c r="AV37" s="8"/>
      <c r="AW37" s="8"/>
      <c r="AX37" s="8"/>
      <c r="AY37" s="90"/>
      <c r="AZ37" s="8"/>
      <c r="BA37" s="90"/>
      <c r="BB37" s="8"/>
      <c r="BC37" s="90"/>
      <c r="BD37" s="8"/>
      <c r="BE37" s="8"/>
      <c r="BF37" s="8"/>
      <c r="BG37" s="8"/>
      <c r="BH37" s="8"/>
      <c r="BI37" s="91"/>
      <c r="BJ37" s="85"/>
      <c r="BK37" s="89"/>
      <c r="BL37" s="8">
        <v>90</v>
      </c>
      <c r="BM37" s="8"/>
      <c r="BN37" s="8"/>
      <c r="BO37" s="8">
        <v>90</v>
      </c>
      <c r="BP37" s="8"/>
      <c r="BQ37" s="8"/>
      <c r="BR37" s="8"/>
      <c r="BS37" s="8">
        <v>90</v>
      </c>
      <c r="BT37" s="8"/>
      <c r="BU37" s="8">
        <v>90</v>
      </c>
      <c r="BV37" s="8"/>
      <c r="BW37" s="8">
        <v>90</v>
      </c>
      <c r="BX37" s="8"/>
      <c r="BY37" s="8">
        <v>90</v>
      </c>
      <c r="BZ37" s="8">
        <v>90</v>
      </c>
      <c r="CA37" s="8"/>
      <c r="CB37" s="8"/>
      <c r="CC37" s="8"/>
      <c r="CD37" s="8">
        <v>90</v>
      </c>
      <c r="CE37" s="8">
        <v>90</v>
      </c>
      <c r="CF37" s="8"/>
      <c r="CG37" s="8">
        <v>90</v>
      </c>
      <c r="CH37" s="8"/>
      <c r="CI37" s="8"/>
      <c r="CJ37" s="8">
        <v>90</v>
      </c>
      <c r="CK37" s="8"/>
      <c r="CL37" s="8">
        <v>90</v>
      </c>
      <c r="CM37" s="8">
        <v>90</v>
      </c>
      <c r="CN37" s="8"/>
      <c r="CO37" s="8"/>
      <c r="CP37" s="8"/>
      <c r="CQ37" s="8"/>
      <c r="CR37" s="90"/>
      <c r="CS37" s="8"/>
      <c r="CT37" s="90"/>
      <c r="CU37" s="8"/>
      <c r="CV37" s="90"/>
      <c r="CW37" s="8"/>
      <c r="CX37" s="8"/>
      <c r="CY37" s="8"/>
      <c r="CZ37" s="8"/>
      <c r="DA37" s="8"/>
      <c r="DB37" s="91"/>
      <c r="DC37" s="85"/>
      <c r="DD37" s="89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90"/>
      <c r="EL37" s="8"/>
      <c r="EM37" s="90"/>
      <c r="EN37" s="8"/>
      <c r="EO37" s="90"/>
      <c r="EP37" s="8"/>
      <c r="EQ37" s="8"/>
      <c r="ER37" s="8"/>
      <c r="ES37" s="8"/>
      <c r="ET37" s="8"/>
      <c r="EU37" s="91"/>
      <c r="EV37" s="147">
        <f t="shared" si="19"/>
        <v>0</v>
      </c>
      <c r="EW37" s="89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90"/>
      <c r="GE37" s="8"/>
      <c r="GF37" s="90"/>
      <c r="GG37" s="8"/>
      <c r="GH37" s="90"/>
      <c r="GI37" s="8"/>
      <c r="GJ37" s="8"/>
      <c r="GK37" s="8"/>
      <c r="GL37" s="8"/>
      <c r="GM37" s="8"/>
      <c r="GN37" s="91"/>
      <c r="GO37" s="147">
        <f t="shared" si="20"/>
        <v>3</v>
      </c>
      <c r="GP37" s="89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>
        <v>2</v>
      </c>
      <c r="HM37" s="8"/>
      <c r="HN37" s="8"/>
      <c r="HO37" s="8"/>
      <c r="HP37" s="8"/>
      <c r="HQ37" s="8"/>
      <c r="HR37" s="8">
        <v>1</v>
      </c>
      <c r="HS37" s="99"/>
      <c r="HT37" s="89"/>
      <c r="HU37" s="8"/>
      <c r="HV37" s="8"/>
      <c r="HW37" s="90"/>
      <c r="HX37" s="8"/>
      <c r="HY37" s="90"/>
      <c r="HZ37" s="8"/>
      <c r="IA37" s="90"/>
      <c r="IB37" s="8"/>
      <c r="IC37" s="8"/>
      <c r="ID37" s="8"/>
      <c r="IE37" s="8"/>
      <c r="IF37" s="8"/>
      <c r="IG37" s="99"/>
    </row>
    <row r="38" spans="1:241" ht="12.75">
      <c r="A38" s="46" t="s">
        <v>102</v>
      </c>
      <c r="B38" s="87"/>
      <c r="C38" s="61">
        <f t="shared" si="8"/>
        <v>13</v>
      </c>
      <c r="D38" s="55">
        <f t="shared" si="9"/>
        <v>13</v>
      </c>
      <c r="E38" s="149">
        <f t="shared" si="10"/>
        <v>13</v>
      </c>
      <c r="F38" s="55">
        <f t="shared" si="11"/>
        <v>0</v>
      </c>
      <c r="G38" s="55">
        <f t="shared" si="12"/>
        <v>0</v>
      </c>
      <c r="H38" s="149">
        <f t="shared" si="13"/>
        <v>0</v>
      </c>
      <c r="I38" s="150">
        <f t="shared" si="14"/>
        <v>1170</v>
      </c>
      <c r="J38" s="151">
        <f t="shared" si="21"/>
        <v>90</v>
      </c>
      <c r="K38" s="151">
        <f>ABS(I38*100/I1)</f>
        <v>86.66666666666667</v>
      </c>
      <c r="L38" s="152">
        <f t="shared" si="15"/>
        <v>0</v>
      </c>
      <c r="M38" s="149">
        <f t="shared" si="16"/>
        <v>0</v>
      </c>
      <c r="N38" s="149">
        <f t="shared" si="17"/>
        <v>0</v>
      </c>
      <c r="O38" s="149">
        <f t="shared" si="22"/>
        <v>0</v>
      </c>
      <c r="P38" s="153">
        <f t="shared" si="18"/>
        <v>9</v>
      </c>
      <c r="Q38" s="85"/>
      <c r="R38" s="9"/>
      <c r="S38" s="168" t="s">
        <v>75</v>
      </c>
      <c r="T38" s="7"/>
      <c r="U38" s="7"/>
      <c r="V38" s="168" t="s">
        <v>75</v>
      </c>
      <c r="W38" s="7"/>
      <c r="X38" s="7"/>
      <c r="Y38" s="7"/>
      <c r="Z38" s="168" t="s">
        <v>75</v>
      </c>
      <c r="AA38" s="7"/>
      <c r="AB38" s="168" t="s">
        <v>75</v>
      </c>
      <c r="AC38" s="7"/>
      <c r="AD38" s="168" t="s">
        <v>75</v>
      </c>
      <c r="AE38" s="7" t="s">
        <v>75</v>
      </c>
      <c r="AF38" s="168" t="s">
        <v>75</v>
      </c>
      <c r="AG38" s="168" t="s">
        <v>75</v>
      </c>
      <c r="AH38" s="7"/>
      <c r="AI38" s="7"/>
      <c r="AJ38" s="7"/>
      <c r="AK38" s="168" t="s">
        <v>75</v>
      </c>
      <c r="AL38" s="168" t="s">
        <v>75</v>
      </c>
      <c r="AM38" s="7"/>
      <c r="AN38" s="168" t="s">
        <v>75</v>
      </c>
      <c r="AO38" s="7"/>
      <c r="AP38" s="7"/>
      <c r="AQ38" s="168" t="s">
        <v>75</v>
      </c>
      <c r="AR38" s="7"/>
      <c r="AS38" s="7"/>
      <c r="AT38" s="168" t="s">
        <v>75</v>
      </c>
      <c r="AU38" s="7"/>
      <c r="AV38" s="7"/>
      <c r="AW38" s="7"/>
      <c r="AX38" s="7"/>
      <c r="AY38" s="86"/>
      <c r="AZ38" s="7"/>
      <c r="BA38" s="86"/>
      <c r="BB38" s="7"/>
      <c r="BC38" s="86"/>
      <c r="BD38" s="7"/>
      <c r="BE38" s="7"/>
      <c r="BF38" s="7"/>
      <c r="BG38" s="7"/>
      <c r="BH38" s="7"/>
      <c r="BI38" s="87"/>
      <c r="BJ38" s="85"/>
      <c r="BK38" s="9"/>
      <c r="BL38" s="7">
        <v>90</v>
      </c>
      <c r="BM38" s="7"/>
      <c r="BN38" s="7"/>
      <c r="BO38" s="7">
        <v>90</v>
      </c>
      <c r="BP38" s="7"/>
      <c r="BQ38" s="7"/>
      <c r="BR38" s="7"/>
      <c r="BS38" s="7">
        <v>90</v>
      </c>
      <c r="BT38" s="7"/>
      <c r="BU38" s="7">
        <v>90</v>
      </c>
      <c r="BV38" s="7"/>
      <c r="BW38" s="7">
        <v>90</v>
      </c>
      <c r="BX38" s="7">
        <v>90</v>
      </c>
      <c r="BY38" s="7">
        <v>90</v>
      </c>
      <c r="BZ38" s="7">
        <v>90</v>
      </c>
      <c r="CA38" s="7"/>
      <c r="CB38" s="7"/>
      <c r="CC38" s="7"/>
      <c r="CD38" s="7">
        <v>90</v>
      </c>
      <c r="CE38" s="7">
        <v>90</v>
      </c>
      <c r="CF38" s="7"/>
      <c r="CG38" s="7">
        <v>90</v>
      </c>
      <c r="CH38" s="7"/>
      <c r="CI38" s="7"/>
      <c r="CJ38" s="7">
        <v>90</v>
      </c>
      <c r="CK38" s="7"/>
      <c r="CL38" s="7"/>
      <c r="CM38" s="7">
        <v>90</v>
      </c>
      <c r="CN38" s="7"/>
      <c r="CO38" s="7"/>
      <c r="CP38" s="7"/>
      <c r="CQ38" s="7"/>
      <c r="CR38" s="86"/>
      <c r="CS38" s="7"/>
      <c r="CT38" s="86"/>
      <c r="CU38" s="7"/>
      <c r="CV38" s="86"/>
      <c r="CW38" s="7"/>
      <c r="CX38" s="7"/>
      <c r="CY38" s="7"/>
      <c r="CZ38" s="7"/>
      <c r="DA38" s="7"/>
      <c r="DB38" s="87"/>
      <c r="DC38" s="88"/>
      <c r="DD38" s="9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86"/>
      <c r="EL38" s="7"/>
      <c r="EM38" s="86"/>
      <c r="EN38" s="7"/>
      <c r="EO38" s="86"/>
      <c r="EP38" s="7"/>
      <c r="EQ38" s="7"/>
      <c r="ER38" s="7"/>
      <c r="ES38" s="7"/>
      <c r="ET38" s="7"/>
      <c r="EU38" s="87"/>
      <c r="EV38" s="147">
        <f t="shared" si="19"/>
        <v>0</v>
      </c>
      <c r="EW38" s="9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86"/>
      <c r="GE38" s="7"/>
      <c r="GF38" s="86"/>
      <c r="GG38" s="7"/>
      <c r="GH38" s="86"/>
      <c r="GI38" s="7"/>
      <c r="GJ38" s="7"/>
      <c r="GK38" s="7"/>
      <c r="GL38" s="7"/>
      <c r="GM38" s="7"/>
      <c r="GN38" s="87"/>
      <c r="GO38" s="147">
        <f t="shared" si="20"/>
        <v>9</v>
      </c>
      <c r="GP38" s="9"/>
      <c r="GQ38" s="7"/>
      <c r="GR38" s="7"/>
      <c r="GS38" s="7"/>
      <c r="GT38" s="7"/>
      <c r="GU38" s="7"/>
      <c r="GV38" s="7"/>
      <c r="GW38" s="7"/>
      <c r="GX38" s="7">
        <v>2</v>
      </c>
      <c r="GY38" s="7"/>
      <c r="GZ38" s="7">
        <v>1</v>
      </c>
      <c r="HA38" s="7"/>
      <c r="HB38" s="7"/>
      <c r="HC38" s="7">
        <v>1</v>
      </c>
      <c r="HD38" s="7">
        <v>1</v>
      </c>
      <c r="HE38" s="7"/>
      <c r="HF38" s="7"/>
      <c r="HG38" s="7">
        <v>1</v>
      </c>
      <c r="HH38" s="7">
        <v>1</v>
      </c>
      <c r="HI38" s="7">
        <v>1</v>
      </c>
      <c r="HJ38" s="7"/>
      <c r="HK38" s="7"/>
      <c r="HL38" s="7">
        <v>1</v>
      </c>
      <c r="HM38" s="7"/>
      <c r="HN38" s="7"/>
      <c r="HO38" s="7"/>
      <c r="HP38" s="7"/>
      <c r="HQ38" s="7"/>
      <c r="HR38" s="7"/>
      <c r="HS38" s="98"/>
      <c r="HT38" s="9"/>
      <c r="HU38" s="7"/>
      <c r="HV38" s="7"/>
      <c r="HW38" s="86"/>
      <c r="HX38" s="7"/>
      <c r="HY38" s="86"/>
      <c r="HZ38" s="7"/>
      <c r="IA38" s="86"/>
      <c r="IB38" s="7"/>
      <c r="IC38" s="7"/>
      <c r="ID38" s="7"/>
      <c r="IE38" s="7"/>
      <c r="IF38" s="7"/>
      <c r="IG38" s="98"/>
    </row>
    <row r="39" spans="1:241" ht="12.75" hidden="1">
      <c r="A39" s="10"/>
      <c r="B39" s="91"/>
      <c r="C39" s="82">
        <f t="shared" si="8"/>
        <v>0</v>
      </c>
      <c r="D39" s="4">
        <f t="shared" si="9"/>
        <v>0</v>
      </c>
      <c r="E39" s="8">
        <f t="shared" si="10"/>
        <v>0</v>
      </c>
      <c r="F39" s="4">
        <f t="shared" si="11"/>
        <v>0</v>
      </c>
      <c r="G39" s="4">
        <f t="shared" si="12"/>
        <v>0</v>
      </c>
      <c r="H39" s="8">
        <f t="shared" si="13"/>
        <v>0</v>
      </c>
      <c r="I39" s="144">
        <f t="shared" si="14"/>
        <v>0</v>
      </c>
      <c r="J39" s="145" t="e">
        <f t="shared" si="21"/>
        <v>#DIV/0!</v>
      </c>
      <c r="K39" s="145">
        <f>ABS(I39*100/I1)</f>
        <v>0</v>
      </c>
      <c r="L39" s="146">
        <f t="shared" si="15"/>
        <v>0</v>
      </c>
      <c r="M39" s="8">
        <f t="shared" si="16"/>
        <v>0</v>
      </c>
      <c r="N39" s="8">
        <f t="shared" si="17"/>
        <v>0</v>
      </c>
      <c r="O39" s="8">
        <f t="shared" si="22"/>
        <v>0</v>
      </c>
      <c r="P39" s="90">
        <f t="shared" si="18"/>
        <v>0</v>
      </c>
      <c r="Q39" s="85"/>
      <c r="R39" s="8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90"/>
      <c r="AZ39" s="8"/>
      <c r="BA39" s="90"/>
      <c r="BB39" s="8"/>
      <c r="BC39" s="90"/>
      <c r="BD39" s="8"/>
      <c r="BE39" s="8"/>
      <c r="BF39" s="8"/>
      <c r="BG39" s="8"/>
      <c r="BH39" s="8"/>
      <c r="BI39" s="91"/>
      <c r="BJ39" s="85"/>
      <c r="BK39" s="89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90"/>
      <c r="CS39" s="8"/>
      <c r="CT39" s="90"/>
      <c r="CU39" s="8"/>
      <c r="CV39" s="90"/>
      <c r="CW39" s="8"/>
      <c r="CX39" s="8"/>
      <c r="CY39" s="8"/>
      <c r="CZ39" s="8"/>
      <c r="DA39" s="8"/>
      <c r="DB39" s="91"/>
      <c r="DC39" s="85"/>
      <c r="DD39" s="89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90"/>
      <c r="EL39" s="8"/>
      <c r="EM39" s="90"/>
      <c r="EN39" s="8"/>
      <c r="EO39" s="90"/>
      <c r="EP39" s="8"/>
      <c r="EQ39" s="8"/>
      <c r="ER39" s="8"/>
      <c r="ES39" s="8"/>
      <c r="ET39" s="8"/>
      <c r="EU39" s="91"/>
      <c r="EV39" s="147">
        <f t="shared" si="19"/>
        <v>0</v>
      </c>
      <c r="EW39" s="89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90"/>
      <c r="GE39" s="8"/>
      <c r="GF39" s="90"/>
      <c r="GG39" s="8"/>
      <c r="GH39" s="90"/>
      <c r="GI39" s="8"/>
      <c r="GJ39" s="8"/>
      <c r="GK39" s="8"/>
      <c r="GL39" s="8"/>
      <c r="GM39" s="8"/>
      <c r="GN39" s="91"/>
      <c r="GO39" s="147">
        <f t="shared" si="20"/>
        <v>0</v>
      </c>
      <c r="GP39" s="89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99"/>
      <c r="HT39" s="89"/>
      <c r="HU39" s="8"/>
      <c r="HV39" s="8"/>
      <c r="HW39" s="90"/>
      <c r="HX39" s="8"/>
      <c r="HY39" s="90"/>
      <c r="HZ39" s="8"/>
      <c r="IA39" s="90"/>
      <c r="IB39" s="8"/>
      <c r="IC39" s="8"/>
      <c r="ID39" s="8"/>
      <c r="IE39" s="8"/>
      <c r="IF39" s="8"/>
      <c r="IG39" s="99"/>
    </row>
    <row r="40" spans="1:241" ht="12.75" hidden="1">
      <c r="A40" s="6"/>
      <c r="B40" s="87"/>
      <c r="C40" s="61">
        <f t="shared" si="8"/>
        <v>0</v>
      </c>
      <c r="D40" s="55">
        <f t="shared" si="9"/>
        <v>0</v>
      </c>
      <c r="E40" s="149">
        <f t="shared" si="10"/>
        <v>0</v>
      </c>
      <c r="F40" s="55">
        <f t="shared" si="11"/>
        <v>0</v>
      </c>
      <c r="G40" s="55">
        <f t="shared" si="12"/>
        <v>0</v>
      </c>
      <c r="H40" s="149">
        <f t="shared" si="13"/>
        <v>0</v>
      </c>
      <c r="I40" s="150">
        <f t="shared" si="14"/>
        <v>0</v>
      </c>
      <c r="J40" s="151" t="e">
        <f t="shared" si="21"/>
        <v>#DIV/0!</v>
      </c>
      <c r="K40" s="151">
        <f>ABS(I40*100/I1)</f>
        <v>0</v>
      </c>
      <c r="L40" s="152">
        <f t="shared" si="15"/>
        <v>0</v>
      </c>
      <c r="M40" s="149">
        <f t="shared" si="16"/>
        <v>0</v>
      </c>
      <c r="N40" s="149">
        <f t="shared" si="17"/>
        <v>0</v>
      </c>
      <c r="O40" s="149">
        <f t="shared" si="22"/>
        <v>0</v>
      </c>
      <c r="P40" s="153">
        <f t="shared" si="18"/>
        <v>0</v>
      </c>
      <c r="Q40" s="85"/>
      <c r="R40" s="9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6"/>
      <c r="AZ40" s="7"/>
      <c r="BA40" s="86"/>
      <c r="BB40" s="7"/>
      <c r="BC40" s="86"/>
      <c r="BD40" s="7"/>
      <c r="BE40" s="7"/>
      <c r="BF40" s="7"/>
      <c r="BG40" s="7"/>
      <c r="BH40" s="7"/>
      <c r="BI40" s="87"/>
      <c r="BJ40" s="85"/>
      <c r="BK40" s="9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86"/>
      <c r="CS40" s="7"/>
      <c r="CT40" s="86"/>
      <c r="CU40" s="7"/>
      <c r="CV40" s="86"/>
      <c r="CW40" s="7"/>
      <c r="CX40" s="7"/>
      <c r="CY40" s="7"/>
      <c r="CZ40" s="7"/>
      <c r="DA40" s="7"/>
      <c r="DB40" s="87"/>
      <c r="DC40" s="88"/>
      <c r="DD40" s="9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86"/>
      <c r="EL40" s="7"/>
      <c r="EM40" s="86"/>
      <c r="EN40" s="7"/>
      <c r="EO40" s="86"/>
      <c r="EP40" s="7"/>
      <c r="EQ40" s="7"/>
      <c r="ER40" s="7"/>
      <c r="ES40" s="7"/>
      <c r="ET40" s="7"/>
      <c r="EU40" s="87"/>
      <c r="EV40" s="147">
        <f t="shared" si="19"/>
        <v>0</v>
      </c>
      <c r="EW40" s="9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86"/>
      <c r="GE40" s="7"/>
      <c r="GF40" s="86"/>
      <c r="GG40" s="7"/>
      <c r="GH40" s="86"/>
      <c r="GI40" s="7"/>
      <c r="GJ40" s="7"/>
      <c r="GK40" s="7"/>
      <c r="GL40" s="7"/>
      <c r="GM40" s="7"/>
      <c r="GN40" s="87"/>
      <c r="GO40" s="147">
        <f t="shared" si="20"/>
        <v>0</v>
      </c>
      <c r="GP40" s="9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98"/>
      <c r="HT40" s="9"/>
      <c r="HU40" s="7"/>
      <c r="HV40" s="7"/>
      <c r="HW40" s="86"/>
      <c r="HX40" s="7"/>
      <c r="HY40" s="86"/>
      <c r="HZ40" s="7"/>
      <c r="IA40" s="86"/>
      <c r="IB40" s="7"/>
      <c r="IC40" s="7"/>
      <c r="ID40" s="7"/>
      <c r="IE40" s="7"/>
      <c r="IF40" s="7"/>
      <c r="IG40" s="98"/>
    </row>
    <row r="41" spans="1:241" ht="12.75" hidden="1">
      <c r="A41" s="10"/>
      <c r="B41" s="91"/>
      <c r="C41" s="82">
        <f t="shared" si="8"/>
        <v>0</v>
      </c>
      <c r="D41" s="4">
        <f t="shared" si="9"/>
        <v>0</v>
      </c>
      <c r="E41" s="8">
        <f t="shared" si="10"/>
        <v>0</v>
      </c>
      <c r="F41" s="4">
        <f t="shared" si="11"/>
        <v>0</v>
      </c>
      <c r="G41" s="4">
        <f t="shared" si="12"/>
        <v>0</v>
      </c>
      <c r="H41" s="8">
        <f t="shared" si="13"/>
        <v>0</v>
      </c>
      <c r="I41" s="144">
        <f t="shared" si="14"/>
        <v>0</v>
      </c>
      <c r="J41" s="145" t="e">
        <f t="shared" si="21"/>
        <v>#DIV/0!</v>
      </c>
      <c r="K41" s="145">
        <f>ABS(I41*100/I1)</f>
        <v>0</v>
      </c>
      <c r="L41" s="146">
        <f t="shared" si="15"/>
        <v>0</v>
      </c>
      <c r="M41" s="8">
        <f t="shared" si="16"/>
        <v>0</v>
      </c>
      <c r="N41" s="8">
        <f t="shared" si="17"/>
        <v>0</v>
      </c>
      <c r="O41" s="8">
        <f t="shared" si="22"/>
        <v>0</v>
      </c>
      <c r="P41" s="90">
        <f t="shared" si="18"/>
        <v>0</v>
      </c>
      <c r="Q41" s="85"/>
      <c r="R41" s="8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90"/>
      <c r="AZ41" s="8"/>
      <c r="BA41" s="90"/>
      <c r="BB41" s="8"/>
      <c r="BC41" s="90"/>
      <c r="BD41" s="8"/>
      <c r="BE41" s="8"/>
      <c r="BF41" s="8"/>
      <c r="BG41" s="8"/>
      <c r="BH41" s="8"/>
      <c r="BI41" s="91"/>
      <c r="BJ41" s="85"/>
      <c r="BK41" s="89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90"/>
      <c r="CS41" s="8"/>
      <c r="CT41" s="90"/>
      <c r="CU41" s="8"/>
      <c r="CV41" s="90"/>
      <c r="CW41" s="8"/>
      <c r="CX41" s="8"/>
      <c r="CY41" s="8"/>
      <c r="CZ41" s="8"/>
      <c r="DA41" s="8"/>
      <c r="DB41" s="91"/>
      <c r="DC41" s="85"/>
      <c r="DD41" s="89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90"/>
      <c r="EL41" s="8"/>
      <c r="EM41" s="90"/>
      <c r="EN41" s="8"/>
      <c r="EO41" s="90"/>
      <c r="EP41" s="8"/>
      <c r="EQ41" s="8"/>
      <c r="ER41" s="8"/>
      <c r="ES41" s="8"/>
      <c r="ET41" s="8"/>
      <c r="EU41" s="91"/>
      <c r="EV41" s="147">
        <f t="shared" si="19"/>
        <v>0</v>
      </c>
      <c r="EW41" s="89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90"/>
      <c r="GE41" s="8"/>
      <c r="GF41" s="90"/>
      <c r="GG41" s="8"/>
      <c r="GH41" s="90"/>
      <c r="GI41" s="8"/>
      <c r="GJ41" s="8"/>
      <c r="GK41" s="8"/>
      <c r="GL41" s="8"/>
      <c r="GM41" s="8"/>
      <c r="GN41" s="91"/>
      <c r="GO41" s="147">
        <f t="shared" si="20"/>
        <v>0</v>
      </c>
      <c r="GP41" s="89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99"/>
      <c r="HT41" s="89"/>
      <c r="HU41" s="8"/>
      <c r="HV41" s="8"/>
      <c r="HW41" s="90"/>
      <c r="HX41" s="8"/>
      <c r="HY41" s="90"/>
      <c r="HZ41" s="8"/>
      <c r="IA41" s="90"/>
      <c r="IB41" s="8"/>
      <c r="IC41" s="8"/>
      <c r="ID41" s="8"/>
      <c r="IE41" s="8"/>
      <c r="IF41" s="8"/>
      <c r="IG41" s="99"/>
    </row>
    <row r="42" spans="1:241" ht="12.75" hidden="1">
      <c r="A42" s="6"/>
      <c r="B42" s="87"/>
      <c r="C42" s="61">
        <f t="shared" si="8"/>
        <v>0</v>
      </c>
      <c r="D42" s="55">
        <f t="shared" si="9"/>
        <v>0</v>
      </c>
      <c r="E42" s="149">
        <f t="shared" si="10"/>
        <v>0</v>
      </c>
      <c r="F42" s="55">
        <f t="shared" si="11"/>
        <v>0</v>
      </c>
      <c r="G42" s="55">
        <f t="shared" si="12"/>
        <v>0</v>
      </c>
      <c r="H42" s="149">
        <f t="shared" si="13"/>
        <v>0</v>
      </c>
      <c r="I42" s="150">
        <f t="shared" si="14"/>
        <v>0</v>
      </c>
      <c r="J42" s="151" t="e">
        <f t="shared" si="21"/>
        <v>#DIV/0!</v>
      </c>
      <c r="K42" s="151">
        <f>ABS(I42*100/I1)</f>
        <v>0</v>
      </c>
      <c r="L42" s="152">
        <f t="shared" si="15"/>
        <v>0</v>
      </c>
      <c r="M42" s="149">
        <f t="shared" si="16"/>
        <v>0</v>
      </c>
      <c r="N42" s="149">
        <f t="shared" si="17"/>
        <v>0</v>
      </c>
      <c r="O42" s="149">
        <f t="shared" si="22"/>
        <v>0</v>
      </c>
      <c r="P42" s="153">
        <f t="shared" si="18"/>
        <v>0</v>
      </c>
      <c r="Q42" s="85"/>
      <c r="R42" s="9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6"/>
      <c r="AZ42" s="7"/>
      <c r="BA42" s="86"/>
      <c r="BB42" s="7"/>
      <c r="BC42" s="86"/>
      <c r="BD42" s="7"/>
      <c r="BE42" s="7"/>
      <c r="BF42" s="7"/>
      <c r="BG42" s="7"/>
      <c r="BH42" s="7"/>
      <c r="BI42" s="87"/>
      <c r="BJ42" s="85"/>
      <c r="BK42" s="9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86"/>
      <c r="CS42" s="7"/>
      <c r="CT42" s="86"/>
      <c r="CU42" s="7"/>
      <c r="CV42" s="86"/>
      <c r="CW42" s="7"/>
      <c r="CX42" s="7"/>
      <c r="CY42" s="7"/>
      <c r="CZ42" s="7"/>
      <c r="DA42" s="7"/>
      <c r="DB42" s="87"/>
      <c r="DC42" s="88"/>
      <c r="DD42" s="9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86"/>
      <c r="EL42" s="7"/>
      <c r="EM42" s="86"/>
      <c r="EN42" s="7"/>
      <c r="EO42" s="86"/>
      <c r="EP42" s="7"/>
      <c r="EQ42" s="7"/>
      <c r="ER42" s="7"/>
      <c r="ES42" s="7"/>
      <c r="ET42" s="7"/>
      <c r="EU42" s="87"/>
      <c r="EV42" s="147">
        <f t="shared" si="19"/>
        <v>0</v>
      </c>
      <c r="EW42" s="9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86"/>
      <c r="GE42" s="7"/>
      <c r="GF42" s="86"/>
      <c r="GG42" s="7"/>
      <c r="GH42" s="86"/>
      <c r="GI42" s="7"/>
      <c r="GJ42" s="7"/>
      <c r="GK42" s="7"/>
      <c r="GL42" s="7"/>
      <c r="GM42" s="7"/>
      <c r="GN42" s="87"/>
      <c r="GO42" s="147">
        <f t="shared" si="20"/>
        <v>0</v>
      </c>
      <c r="GP42" s="9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98"/>
      <c r="HT42" s="9"/>
      <c r="HU42" s="7"/>
      <c r="HV42" s="7"/>
      <c r="HW42" s="86"/>
      <c r="HX42" s="7"/>
      <c r="HY42" s="86"/>
      <c r="HZ42" s="7"/>
      <c r="IA42" s="86"/>
      <c r="IB42" s="7"/>
      <c r="IC42" s="7"/>
      <c r="ID42" s="7"/>
      <c r="IE42" s="7"/>
      <c r="IF42" s="7"/>
      <c r="IG42" s="98"/>
    </row>
    <row r="43" spans="1:241" ht="12.75" hidden="1">
      <c r="A43" s="10"/>
      <c r="B43" s="91"/>
      <c r="C43" s="82">
        <f t="shared" si="8"/>
        <v>0</v>
      </c>
      <c r="D43" s="4">
        <f t="shared" si="9"/>
        <v>0</v>
      </c>
      <c r="E43" s="8">
        <f t="shared" si="10"/>
        <v>0</v>
      </c>
      <c r="F43" s="4">
        <f t="shared" si="11"/>
        <v>0</v>
      </c>
      <c r="G43" s="4">
        <f t="shared" si="12"/>
        <v>0</v>
      </c>
      <c r="H43" s="8">
        <f t="shared" si="13"/>
        <v>0</v>
      </c>
      <c r="I43" s="144">
        <f t="shared" si="14"/>
        <v>0</v>
      </c>
      <c r="J43" s="145" t="e">
        <f t="shared" si="21"/>
        <v>#DIV/0!</v>
      </c>
      <c r="K43" s="145">
        <f>ABS(I43*100/I1)</f>
        <v>0</v>
      </c>
      <c r="L43" s="146">
        <f t="shared" si="15"/>
        <v>0</v>
      </c>
      <c r="M43" s="8">
        <f t="shared" si="16"/>
        <v>0</v>
      </c>
      <c r="N43" s="8">
        <f t="shared" si="17"/>
        <v>0</v>
      </c>
      <c r="O43" s="8">
        <f t="shared" si="22"/>
        <v>0</v>
      </c>
      <c r="P43" s="90">
        <f t="shared" si="18"/>
        <v>0</v>
      </c>
      <c r="Q43" s="85"/>
      <c r="R43" s="8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90"/>
      <c r="AZ43" s="8"/>
      <c r="BA43" s="90"/>
      <c r="BB43" s="8"/>
      <c r="BC43" s="90"/>
      <c r="BD43" s="8"/>
      <c r="BE43" s="8"/>
      <c r="BF43" s="8"/>
      <c r="BG43" s="8"/>
      <c r="BH43" s="8"/>
      <c r="BI43" s="91"/>
      <c r="BJ43" s="85"/>
      <c r="BK43" s="89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90"/>
      <c r="CS43" s="8"/>
      <c r="CT43" s="90"/>
      <c r="CU43" s="8"/>
      <c r="CV43" s="90"/>
      <c r="CW43" s="8"/>
      <c r="CX43" s="8"/>
      <c r="CY43" s="8"/>
      <c r="CZ43" s="8"/>
      <c r="DA43" s="8"/>
      <c r="DB43" s="91"/>
      <c r="DC43" s="85"/>
      <c r="DD43" s="89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90"/>
      <c r="EL43" s="8"/>
      <c r="EM43" s="90"/>
      <c r="EN43" s="8"/>
      <c r="EO43" s="90"/>
      <c r="EP43" s="8"/>
      <c r="EQ43" s="8"/>
      <c r="ER43" s="8"/>
      <c r="ES43" s="8"/>
      <c r="ET43" s="8"/>
      <c r="EU43" s="91"/>
      <c r="EV43" s="147">
        <f t="shared" si="19"/>
        <v>0</v>
      </c>
      <c r="EW43" s="89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90"/>
      <c r="GE43" s="8"/>
      <c r="GF43" s="90"/>
      <c r="GG43" s="8"/>
      <c r="GH43" s="90"/>
      <c r="GI43" s="8"/>
      <c r="GJ43" s="8"/>
      <c r="GK43" s="8"/>
      <c r="GL43" s="8"/>
      <c r="GM43" s="8"/>
      <c r="GN43" s="91"/>
      <c r="GO43" s="147">
        <f t="shared" si="20"/>
        <v>0</v>
      </c>
      <c r="GP43" s="89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99"/>
      <c r="HT43" s="89"/>
      <c r="HU43" s="8"/>
      <c r="HV43" s="8"/>
      <c r="HW43" s="90"/>
      <c r="HX43" s="8"/>
      <c r="HY43" s="90"/>
      <c r="HZ43" s="8"/>
      <c r="IA43" s="90"/>
      <c r="IB43" s="8"/>
      <c r="IC43" s="8"/>
      <c r="ID43" s="8"/>
      <c r="IE43" s="8"/>
      <c r="IF43" s="8"/>
      <c r="IG43" s="99"/>
    </row>
    <row r="44" spans="1:241" ht="12.75" hidden="1">
      <c r="A44" s="6"/>
      <c r="B44" s="87"/>
      <c r="C44" s="61">
        <f t="shared" si="8"/>
        <v>0</v>
      </c>
      <c r="D44" s="55">
        <f t="shared" si="9"/>
        <v>0</v>
      </c>
      <c r="E44" s="149">
        <f t="shared" si="10"/>
        <v>0</v>
      </c>
      <c r="F44" s="55">
        <f t="shared" si="11"/>
        <v>0</v>
      </c>
      <c r="G44" s="55">
        <f t="shared" si="12"/>
        <v>0</v>
      </c>
      <c r="H44" s="149">
        <f t="shared" si="13"/>
        <v>0</v>
      </c>
      <c r="I44" s="150">
        <f t="shared" si="14"/>
        <v>0</v>
      </c>
      <c r="J44" s="151" t="e">
        <f t="shared" si="21"/>
        <v>#DIV/0!</v>
      </c>
      <c r="K44" s="151">
        <f>ABS(I44*100/I1)</f>
        <v>0</v>
      </c>
      <c r="L44" s="152">
        <f t="shared" si="15"/>
        <v>0</v>
      </c>
      <c r="M44" s="149">
        <f t="shared" si="16"/>
        <v>0</v>
      </c>
      <c r="N44" s="149">
        <f t="shared" si="17"/>
        <v>0</v>
      </c>
      <c r="O44" s="149">
        <f t="shared" si="22"/>
        <v>0</v>
      </c>
      <c r="P44" s="153">
        <f t="shared" si="18"/>
        <v>0</v>
      </c>
      <c r="Q44" s="85"/>
      <c r="R44" s="9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6"/>
      <c r="AZ44" s="7"/>
      <c r="BA44" s="86"/>
      <c r="BB44" s="7"/>
      <c r="BC44" s="86"/>
      <c r="BD44" s="7"/>
      <c r="BE44" s="7"/>
      <c r="BF44" s="7"/>
      <c r="BG44" s="7"/>
      <c r="BH44" s="7"/>
      <c r="BI44" s="87"/>
      <c r="BJ44" s="85"/>
      <c r="BK44" s="9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86"/>
      <c r="CS44" s="7"/>
      <c r="CT44" s="86"/>
      <c r="CU44" s="7"/>
      <c r="CV44" s="86"/>
      <c r="CW44" s="7"/>
      <c r="CX44" s="7"/>
      <c r="CY44" s="7"/>
      <c r="CZ44" s="7"/>
      <c r="DA44" s="7"/>
      <c r="DB44" s="87"/>
      <c r="DC44" s="88"/>
      <c r="DD44" s="9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86"/>
      <c r="EL44" s="7"/>
      <c r="EM44" s="86"/>
      <c r="EN44" s="7"/>
      <c r="EO44" s="86"/>
      <c r="EP44" s="7"/>
      <c r="EQ44" s="7"/>
      <c r="ER44" s="7"/>
      <c r="ES44" s="7"/>
      <c r="ET44" s="7"/>
      <c r="EU44" s="87"/>
      <c r="EV44" s="147">
        <f t="shared" si="19"/>
        <v>0</v>
      </c>
      <c r="EW44" s="9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86"/>
      <c r="GE44" s="7"/>
      <c r="GF44" s="86"/>
      <c r="GG44" s="7"/>
      <c r="GH44" s="86"/>
      <c r="GI44" s="7"/>
      <c r="GJ44" s="7"/>
      <c r="GK44" s="7"/>
      <c r="GL44" s="7"/>
      <c r="GM44" s="7"/>
      <c r="GN44" s="87"/>
      <c r="GO44" s="147">
        <f t="shared" si="20"/>
        <v>0</v>
      </c>
      <c r="GP44" s="9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98"/>
      <c r="HT44" s="9"/>
      <c r="HU44" s="7"/>
      <c r="HV44" s="7"/>
      <c r="HW44" s="86"/>
      <c r="HX44" s="7"/>
      <c r="HY44" s="86"/>
      <c r="HZ44" s="7"/>
      <c r="IA44" s="86"/>
      <c r="IB44" s="7"/>
      <c r="IC44" s="7"/>
      <c r="ID44" s="7"/>
      <c r="IE44" s="7"/>
      <c r="IF44" s="7"/>
      <c r="IG44" s="98"/>
    </row>
    <row r="45" spans="1:241" ht="12.75" hidden="1">
      <c r="A45" s="10"/>
      <c r="B45" s="91"/>
      <c r="C45" s="82">
        <f t="shared" si="8"/>
        <v>0</v>
      </c>
      <c r="D45" s="4">
        <f t="shared" si="9"/>
        <v>0</v>
      </c>
      <c r="E45" s="8">
        <f t="shared" si="10"/>
        <v>0</v>
      </c>
      <c r="F45" s="4">
        <f t="shared" si="11"/>
        <v>0</v>
      </c>
      <c r="G45" s="4">
        <f t="shared" si="12"/>
        <v>0</v>
      </c>
      <c r="H45" s="8">
        <f t="shared" si="13"/>
        <v>0</v>
      </c>
      <c r="I45" s="144">
        <f t="shared" si="14"/>
        <v>0</v>
      </c>
      <c r="J45" s="145" t="e">
        <f t="shared" si="21"/>
        <v>#DIV/0!</v>
      </c>
      <c r="K45" s="145">
        <f>ABS(I45*100/I1)</f>
        <v>0</v>
      </c>
      <c r="L45" s="146">
        <f t="shared" si="15"/>
        <v>0</v>
      </c>
      <c r="M45" s="8">
        <f t="shared" si="16"/>
        <v>0</v>
      </c>
      <c r="N45" s="8">
        <f t="shared" si="17"/>
        <v>0</v>
      </c>
      <c r="O45" s="8">
        <f t="shared" si="22"/>
        <v>0</v>
      </c>
      <c r="P45" s="90">
        <f t="shared" si="18"/>
        <v>0</v>
      </c>
      <c r="Q45" s="85"/>
      <c r="R45" s="8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90"/>
      <c r="AZ45" s="8"/>
      <c r="BA45" s="90"/>
      <c r="BB45" s="8"/>
      <c r="BC45" s="90"/>
      <c r="BD45" s="8"/>
      <c r="BE45" s="8"/>
      <c r="BF45" s="8"/>
      <c r="BG45" s="8"/>
      <c r="BH45" s="8"/>
      <c r="BI45" s="91"/>
      <c r="BJ45" s="85"/>
      <c r="BK45" s="89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90"/>
      <c r="CS45" s="8"/>
      <c r="CT45" s="90"/>
      <c r="CU45" s="8"/>
      <c r="CV45" s="90"/>
      <c r="CW45" s="8"/>
      <c r="CX45" s="8"/>
      <c r="CY45" s="8"/>
      <c r="CZ45" s="8"/>
      <c r="DA45" s="8"/>
      <c r="DB45" s="91"/>
      <c r="DC45" s="85"/>
      <c r="DD45" s="89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90"/>
      <c r="EL45" s="8"/>
      <c r="EM45" s="90"/>
      <c r="EN45" s="8"/>
      <c r="EO45" s="90"/>
      <c r="EP45" s="8"/>
      <c r="EQ45" s="8"/>
      <c r="ER45" s="8"/>
      <c r="ES45" s="8"/>
      <c r="ET45" s="8"/>
      <c r="EU45" s="91"/>
      <c r="EV45" s="147">
        <f t="shared" si="19"/>
        <v>0</v>
      </c>
      <c r="EW45" s="89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90"/>
      <c r="GE45" s="8"/>
      <c r="GF45" s="90"/>
      <c r="GG45" s="8"/>
      <c r="GH45" s="90"/>
      <c r="GI45" s="8"/>
      <c r="GJ45" s="8"/>
      <c r="GK45" s="8"/>
      <c r="GL45" s="8"/>
      <c r="GM45" s="8"/>
      <c r="GN45" s="91"/>
      <c r="GO45" s="147">
        <f t="shared" si="20"/>
        <v>0</v>
      </c>
      <c r="GP45" s="89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99"/>
      <c r="HT45" s="89"/>
      <c r="HU45" s="8"/>
      <c r="HV45" s="8"/>
      <c r="HW45" s="90"/>
      <c r="HX45" s="8"/>
      <c r="HY45" s="90"/>
      <c r="HZ45" s="8"/>
      <c r="IA45" s="90"/>
      <c r="IB45" s="8"/>
      <c r="IC45" s="8"/>
      <c r="ID45" s="8"/>
      <c r="IE45" s="8"/>
      <c r="IF45" s="8"/>
      <c r="IG45" s="99"/>
    </row>
    <row r="46" spans="1:241" ht="12.75" hidden="1">
      <c r="A46" s="6"/>
      <c r="B46" s="87"/>
      <c r="C46" s="61">
        <f t="shared" si="8"/>
        <v>0</v>
      </c>
      <c r="D46" s="55">
        <f t="shared" si="9"/>
        <v>0</v>
      </c>
      <c r="E46" s="149">
        <f t="shared" si="10"/>
        <v>0</v>
      </c>
      <c r="F46" s="55">
        <f t="shared" si="11"/>
        <v>0</v>
      </c>
      <c r="G46" s="55">
        <f t="shared" si="12"/>
        <v>0</v>
      </c>
      <c r="H46" s="149">
        <f t="shared" si="13"/>
        <v>0</v>
      </c>
      <c r="I46" s="150">
        <f t="shared" si="14"/>
        <v>0</v>
      </c>
      <c r="J46" s="151" t="e">
        <f t="shared" si="21"/>
        <v>#DIV/0!</v>
      </c>
      <c r="K46" s="151">
        <f>ABS(I46*100/I1)</f>
        <v>0</v>
      </c>
      <c r="L46" s="152">
        <f t="shared" si="15"/>
        <v>0</v>
      </c>
      <c r="M46" s="149">
        <f t="shared" si="16"/>
        <v>0</v>
      </c>
      <c r="N46" s="149">
        <f t="shared" si="17"/>
        <v>0</v>
      </c>
      <c r="O46" s="149">
        <f t="shared" si="22"/>
        <v>0</v>
      </c>
      <c r="P46" s="153">
        <f t="shared" si="18"/>
        <v>0</v>
      </c>
      <c r="Q46" s="85"/>
      <c r="R46" s="9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6"/>
      <c r="AZ46" s="7"/>
      <c r="BA46" s="86"/>
      <c r="BB46" s="7"/>
      <c r="BC46" s="86"/>
      <c r="BD46" s="7"/>
      <c r="BE46" s="7"/>
      <c r="BF46" s="7"/>
      <c r="BG46" s="7"/>
      <c r="BH46" s="7"/>
      <c r="BI46" s="87"/>
      <c r="BJ46" s="85"/>
      <c r="BK46" s="9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86"/>
      <c r="CS46" s="7"/>
      <c r="CT46" s="86"/>
      <c r="CU46" s="7"/>
      <c r="CV46" s="86"/>
      <c r="CW46" s="7"/>
      <c r="CX46" s="7"/>
      <c r="CY46" s="7"/>
      <c r="CZ46" s="7"/>
      <c r="DA46" s="7"/>
      <c r="DB46" s="87"/>
      <c r="DC46" s="88"/>
      <c r="DD46" s="9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86"/>
      <c r="EL46" s="7"/>
      <c r="EM46" s="86"/>
      <c r="EN46" s="7"/>
      <c r="EO46" s="86"/>
      <c r="EP46" s="7"/>
      <c r="EQ46" s="7"/>
      <c r="ER46" s="7"/>
      <c r="ES46" s="7"/>
      <c r="ET46" s="7"/>
      <c r="EU46" s="87"/>
      <c r="EV46" s="147">
        <f t="shared" si="19"/>
        <v>0</v>
      </c>
      <c r="EW46" s="9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86"/>
      <c r="GE46" s="7"/>
      <c r="GF46" s="86"/>
      <c r="GG46" s="7"/>
      <c r="GH46" s="86"/>
      <c r="GI46" s="7"/>
      <c r="GJ46" s="7"/>
      <c r="GK46" s="7"/>
      <c r="GL46" s="7"/>
      <c r="GM46" s="7"/>
      <c r="GN46" s="87"/>
      <c r="GO46" s="147">
        <f t="shared" si="20"/>
        <v>0</v>
      </c>
      <c r="GP46" s="9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98"/>
      <c r="HT46" s="9"/>
      <c r="HU46" s="7"/>
      <c r="HV46" s="7"/>
      <c r="HW46" s="86"/>
      <c r="HX46" s="7"/>
      <c r="HY46" s="86"/>
      <c r="HZ46" s="7"/>
      <c r="IA46" s="86"/>
      <c r="IB46" s="7"/>
      <c r="IC46" s="7"/>
      <c r="ID46" s="7"/>
      <c r="IE46" s="7"/>
      <c r="IF46" s="7"/>
      <c r="IG46" s="98"/>
    </row>
    <row r="47" spans="1:241" ht="12.75" hidden="1">
      <c r="A47" s="10"/>
      <c r="B47" s="91"/>
      <c r="C47" s="82">
        <f t="shared" si="8"/>
        <v>0</v>
      </c>
      <c r="D47" s="4">
        <f t="shared" si="9"/>
        <v>0</v>
      </c>
      <c r="E47" s="8">
        <f t="shared" si="10"/>
        <v>0</v>
      </c>
      <c r="F47" s="4">
        <f t="shared" si="11"/>
        <v>0</v>
      </c>
      <c r="G47" s="4">
        <f t="shared" si="12"/>
        <v>0</v>
      </c>
      <c r="H47" s="8">
        <f t="shared" si="13"/>
        <v>0</v>
      </c>
      <c r="I47" s="144">
        <f t="shared" si="14"/>
        <v>0</v>
      </c>
      <c r="J47" s="145" t="e">
        <f t="shared" si="21"/>
        <v>#DIV/0!</v>
      </c>
      <c r="K47" s="145">
        <f>ABS(I47*100/I1)</f>
        <v>0</v>
      </c>
      <c r="L47" s="146">
        <f t="shared" si="15"/>
        <v>0</v>
      </c>
      <c r="M47" s="8">
        <f t="shared" si="16"/>
        <v>0</v>
      </c>
      <c r="N47" s="8">
        <f t="shared" si="17"/>
        <v>0</v>
      </c>
      <c r="O47" s="8">
        <f t="shared" si="22"/>
        <v>0</v>
      </c>
      <c r="P47" s="90">
        <f t="shared" si="18"/>
        <v>0</v>
      </c>
      <c r="Q47" s="85"/>
      <c r="R47" s="8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0"/>
      <c r="AZ47" s="8"/>
      <c r="BA47" s="90"/>
      <c r="BB47" s="8"/>
      <c r="BC47" s="90"/>
      <c r="BD47" s="8"/>
      <c r="BE47" s="8"/>
      <c r="BF47" s="8"/>
      <c r="BG47" s="8"/>
      <c r="BH47" s="8"/>
      <c r="BI47" s="91"/>
      <c r="BJ47" s="85"/>
      <c r="BK47" s="8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90"/>
      <c r="CS47" s="8"/>
      <c r="CT47" s="90"/>
      <c r="CU47" s="8"/>
      <c r="CV47" s="90"/>
      <c r="CW47" s="8"/>
      <c r="CX47" s="8"/>
      <c r="CY47" s="8"/>
      <c r="CZ47" s="8"/>
      <c r="DA47" s="8"/>
      <c r="DB47" s="91"/>
      <c r="DC47" s="85"/>
      <c r="DD47" s="89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90"/>
      <c r="EL47" s="8"/>
      <c r="EM47" s="90"/>
      <c r="EN47" s="8"/>
      <c r="EO47" s="90"/>
      <c r="EP47" s="8"/>
      <c r="EQ47" s="8"/>
      <c r="ER47" s="8"/>
      <c r="ES47" s="8"/>
      <c r="ET47" s="8"/>
      <c r="EU47" s="91"/>
      <c r="EV47" s="147">
        <f t="shared" si="19"/>
        <v>0</v>
      </c>
      <c r="EW47" s="89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90"/>
      <c r="GE47" s="8"/>
      <c r="GF47" s="90"/>
      <c r="GG47" s="8"/>
      <c r="GH47" s="90"/>
      <c r="GI47" s="8"/>
      <c r="GJ47" s="8"/>
      <c r="GK47" s="8"/>
      <c r="GL47" s="8"/>
      <c r="GM47" s="8"/>
      <c r="GN47" s="91"/>
      <c r="GO47" s="147">
        <f t="shared" si="20"/>
        <v>0</v>
      </c>
      <c r="GP47" s="89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99"/>
      <c r="HT47" s="89"/>
      <c r="HU47" s="8"/>
      <c r="HV47" s="8"/>
      <c r="HW47" s="90"/>
      <c r="HX47" s="8"/>
      <c r="HY47" s="90"/>
      <c r="HZ47" s="8"/>
      <c r="IA47" s="90"/>
      <c r="IB47" s="8"/>
      <c r="IC47" s="8"/>
      <c r="ID47" s="8"/>
      <c r="IE47" s="8"/>
      <c r="IF47" s="8"/>
      <c r="IG47" s="99"/>
    </row>
    <row r="48" spans="1:241" ht="12.75" hidden="1">
      <c r="A48" s="46"/>
      <c r="B48" s="148"/>
      <c r="C48" s="61"/>
      <c r="D48" s="55"/>
      <c r="E48" s="149"/>
      <c r="F48" s="55"/>
      <c r="G48" s="55"/>
      <c r="H48" s="149">
        <f t="shared" si="13"/>
        <v>0</v>
      </c>
      <c r="I48" s="150"/>
      <c r="J48" s="151"/>
      <c r="K48" s="151"/>
      <c r="L48" s="152">
        <f t="shared" si="15"/>
        <v>0</v>
      </c>
      <c r="M48" s="149">
        <f t="shared" si="16"/>
        <v>0</v>
      </c>
      <c r="N48" s="149">
        <f t="shared" si="17"/>
        <v>0</v>
      </c>
      <c r="O48" s="149">
        <f t="shared" si="22"/>
        <v>0</v>
      </c>
      <c r="P48" s="153">
        <f t="shared" si="18"/>
        <v>0</v>
      </c>
      <c r="Q48" s="85"/>
      <c r="R48" s="9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6"/>
      <c r="AZ48" s="7"/>
      <c r="BA48" s="86"/>
      <c r="BB48" s="7"/>
      <c r="BC48" s="86"/>
      <c r="BD48" s="7"/>
      <c r="BE48" s="7"/>
      <c r="BF48" s="7"/>
      <c r="BG48" s="7"/>
      <c r="BH48" s="7"/>
      <c r="BI48" s="87"/>
      <c r="BJ48" s="85"/>
      <c r="BK48" s="9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86"/>
      <c r="CS48" s="7"/>
      <c r="CT48" s="86"/>
      <c r="CU48" s="7"/>
      <c r="CV48" s="86"/>
      <c r="CW48" s="7"/>
      <c r="CX48" s="7"/>
      <c r="CY48" s="7"/>
      <c r="CZ48" s="7"/>
      <c r="DA48" s="7"/>
      <c r="DB48" s="87"/>
      <c r="DC48" s="88"/>
      <c r="DD48" s="9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86"/>
      <c r="EL48" s="7"/>
      <c r="EM48" s="86"/>
      <c r="EN48" s="7"/>
      <c r="EO48" s="86"/>
      <c r="EP48" s="7"/>
      <c r="EQ48" s="7"/>
      <c r="ER48" s="7"/>
      <c r="ES48" s="7"/>
      <c r="ET48" s="7"/>
      <c r="EU48" s="87"/>
      <c r="EV48" s="147">
        <f t="shared" si="19"/>
        <v>0</v>
      </c>
      <c r="EW48" s="9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86"/>
      <c r="GE48" s="7"/>
      <c r="GF48" s="86"/>
      <c r="GG48" s="7"/>
      <c r="GH48" s="86"/>
      <c r="GI48" s="7"/>
      <c r="GJ48" s="7"/>
      <c r="GK48" s="7"/>
      <c r="GL48" s="7"/>
      <c r="GM48" s="7"/>
      <c r="GN48" s="87"/>
      <c r="GO48" s="147">
        <f t="shared" si="20"/>
        <v>0</v>
      </c>
      <c r="GP48" s="9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98"/>
      <c r="HT48" s="9"/>
      <c r="HU48" s="7"/>
      <c r="HV48" s="7"/>
      <c r="HW48" s="86"/>
      <c r="HX48" s="7"/>
      <c r="HY48" s="86"/>
      <c r="HZ48" s="7"/>
      <c r="IA48" s="86"/>
      <c r="IB48" s="7"/>
      <c r="IC48" s="7"/>
      <c r="ID48" s="7"/>
      <c r="IE48" s="7"/>
      <c r="IF48" s="7"/>
      <c r="IG48" s="98"/>
    </row>
    <row r="49" spans="1:255" s="5" customFormat="1" ht="12.75" hidden="1">
      <c r="A49" s="10"/>
      <c r="B49" s="91"/>
      <c r="C49" s="82"/>
      <c r="D49" s="4"/>
      <c r="E49" s="8"/>
      <c r="F49" s="4"/>
      <c r="G49" s="4"/>
      <c r="H49" s="8">
        <f t="shared" si="13"/>
        <v>0</v>
      </c>
      <c r="I49" s="144"/>
      <c r="J49" s="145"/>
      <c r="K49" s="145"/>
      <c r="L49" s="146">
        <f t="shared" si="15"/>
        <v>0</v>
      </c>
      <c r="M49" s="8">
        <f t="shared" si="16"/>
        <v>0</v>
      </c>
      <c r="N49" s="8">
        <f t="shared" si="17"/>
        <v>0</v>
      </c>
      <c r="O49" s="8">
        <f t="shared" si="22"/>
        <v>0</v>
      </c>
      <c r="P49" s="90">
        <f t="shared" si="18"/>
        <v>0</v>
      </c>
      <c r="Q49" s="85"/>
      <c r="R49" s="8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90"/>
      <c r="AZ49" s="8"/>
      <c r="BA49" s="90"/>
      <c r="BB49" s="8"/>
      <c r="BC49" s="90"/>
      <c r="BD49" s="8"/>
      <c r="BE49" s="8"/>
      <c r="BF49" s="8"/>
      <c r="BG49" s="8"/>
      <c r="BH49" s="8"/>
      <c r="BI49" s="91"/>
      <c r="BJ49" s="85"/>
      <c r="BK49" s="89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90"/>
      <c r="CS49" s="8"/>
      <c r="CT49" s="90"/>
      <c r="CU49" s="8"/>
      <c r="CV49" s="90"/>
      <c r="CW49" s="8"/>
      <c r="CX49" s="8"/>
      <c r="CY49" s="8"/>
      <c r="CZ49" s="8"/>
      <c r="DA49" s="8"/>
      <c r="DB49" s="91"/>
      <c r="DC49" s="85"/>
      <c r="DD49" s="89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90"/>
      <c r="EL49" s="8"/>
      <c r="EM49" s="90"/>
      <c r="EN49" s="8"/>
      <c r="EO49" s="90"/>
      <c r="EP49" s="8"/>
      <c r="EQ49" s="8"/>
      <c r="ER49" s="8"/>
      <c r="ES49" s="8"/>
      <c r="ET49" s="8"/>
      <c r="EU49" s="91"/>
      <c r="EV49" s="147">
        <f t="shared" si="19"/>
        <v>0</v>
      </c>
      <c r="EW49" s="89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90"/>
      <c r="GE49" s="8"/>
      <c r="GF49" s="90"/>
      <c r="GG49" s="8"/>
      <c r="GH49" s="90"/>
      <c r="GI49" s="8"/>
      <c r="GJ49" s="8"/>
      <c r="GK49" s="8"/>
      <c r="GL49" s="8"/>
      <c r="GM49" s="8"/>
      <c r="GN49" s="91"/>
      <c r="GO49" s="147">
        <f t="shared" si="20"/>
        <v>0</v>
      </c>
      <c r="GP49" s="89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99"/>
      <c r="HT49" s="89"/>
      <c r="HU49" s="8"/>
      <c r="HV49" s="8"/>
      <c r="HW49" s="90"/>
      <c r="HX49" s="8"/>
      <c r="HY49" s="90"/>
      <c r="HZ49" s="8"/>
      <c r="IA49" s="90"/>
      <c r="IB49" s="8"/>
      <c r="IC49" s="8"/>
      <c r="ID49" s="8"/>
      <c r="IE49" s="8"/>
      <c r="IF49" s="8"/>
      <c r="IG49" s="9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41" ht="12.75" hidden="1">
      <c r="A50" s="46"/>
      <c r="B50" s="148"/>
      <c r="C50" s="61"/>
      <c r="D50" s="55"/>
      <c r="E50" s="149"/>
      <c r="F50" s="55"/>
      <c r="G50" s="55"/>
      <c r="H50" s="149">
        <f t="shared" si="13"/>
        <v>0</v>
      </c>
      <c r="I50" s="150"/>
      <c r="J50" s="151"/>
      <c r="K50" s="151"/>
      <c r="L50" s="152">
        <f t="shared" si="15"/>
        <v>0</v>
      </c>
      <c r="M50" s="149">
        <f t="shared" si="16"/>
        <v>0</v>
      </c>
      <c r="N50" s="149">
        <f t="shared" si="17"/>
        <v>0</v>
      </c>
      <c r="O50" s="149">
        <f t="shared" si="22"/>
        <v>0</v>
      </c>
      <c r="P50" s="153">
        <f t="shared" si="18"/>
        <v>0</v>
      </c>
      <c r="Q50" s="85"/>
      <c r="R50" s="9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6"/>
      <c r="AZ50" s="7"/>
      <c r="BA50" s="86"/>
      <c r="BB50" s="7"/>
      <c r="BC50" s="86"/>
      <c r="BD50" s="7"/>
      <c r="BE50" s="7"/>
      <c r="BF50" s="7"/>
      <c r="BG50" s="7"/>
      <c r="BH50" s="7"/>
      <c r="BI50" s="87"/>
      <c r="BJ50" s="85"/>
      <c r="BK50" s="9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86"/>
      <c r="CS50" s="7"/>
      <c r="CT50" s="86"/>
      <c r="CU50" s="7"/>
      <c r="CV50" s="86"/>
      <c r="CW50" s="7"/>
      <c r="CX50" s="7"/>
      <c r="CY50" s="7"/>
      <c r="CZ50" s="7"/>
      <c r="DA50" s="7"/>
      <c r="DB50" s="87"/>
      <c r="DC50" s="88"/>
      <c r="DD50" s="9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86"/>
      <c r="EL50" s="7"/>
      <c r="EM50" s="86"/>
      <c r="EN50" s="7"/>
      <c r="EO50" s="86"/>
      <c r="EP50" s="7"/>
      <c r="EQ50" s="7"/>
      <c r="ER50" s="7"/>
      <c r="ES50" s="7"/>
      <c r="ET50" s="7"/>
      <c r="EU50" s="87"/>
      <c r="EV50" s="147">
        <f t="shared" si="19"/>
        <v>0</v>
      </c>
      <c r="EW50" s="9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86"/>
      <c r="GE50" s="7"/>
      <c r="GF50" s="86"/>
      <c r="GG50" s="7"/>
      <c r="GH50" s="86"/>
      <c r="GI50" s="7"/>
      <c r="GJ50" s="7"/>
      <c r="GK50" s="7"/>
      <c r="GL50" s="7"/>
      <c r="GM50" s="7"/>
      <c r="GN50" s="87"/>
      <c r="GO50" s="147">
        <f t="shared" si="20"/>
        <v>0</v>
      </c>
      <c r="GP50" s="9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98"/>
      <c r="HT50" s="9"/>
      <c r="HU50" s="7"/>
      <c r="HV50" s="7"/>
      <c r="HW50" s="86"/>
      <c r="HX50" s="7"/>
      <c r="HY50" s="86"/>
      <c r="HZ50" s="7"/>
      <c r="IA50" s="86"/>
      <c r="IB50" s="7"/>
      <c r="IC50" s="7"/>
      <c r="ID50" s="7"/>
      <c r="IE50" s="7"/>
      <c r="IF50" s="7"/>
      <c r="IG50" s="98"/>
    </row>
    <row r="51" spans="1:255" s="5" customFormat="1" ht="13.5" thickBot="1">
      <c r="A51" s="128"/>
      <c r="B51" s="94"/>
      <c r="C51" s="154"/>
      <c r="D51" s="47"/>
      <c r="E51" s="47"/>
      <c r="F51" s="47"/>
      <c r="G51" s="47"/>
      <c r="H51" s="47">
        <f t="shared" si="13"/>
        <v>0</v>
      </c>
      <c r="I51" s="155"/>
      <c r="J51" s="156"/>
      <c r="K51" s="156"/>
      <c r="L51" s="157">
        <f t="shared" si="15"/>
        <v>0</v>
      </c>
      <c r="M51" s="47">
        <f t="shared" si="16"/>
        <v>0</v>
      </c>
      <c r="N51" s="47">
        <f t="shared" si="17"/>
        <v>0</v>
      </c>
      <c r="O51" s="47">
        <f>SUM(M51:N51)</f>
        <v>0</v>
      </c>
      <c r="P51" s="94">
        <f t="shared" si="18"/>
        <v>0</v>
      </c>
      <c r="Q51" s="95"/>
      <c r="R51" s="92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93"/>
      <c r="AZ51" s="47"/>
      <c r="BA51" s="93"/>
      <c r="BB51" s="47"/>
      <c r="BC51" s="93"/>
      <c r="BD51" s="47"/>
      <c r="BE51" s="47"/>
      <c r="BF51" s="47"/>
      <c r="BG51" s="47"/>
      <c r="BH51" s="47"/>
      <c r="BI51" s="94"/>
      <c r="BJ51" s="95"/>
      <c r="BK51" s="92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93"/>
      <c r="CS51" s="47"/>
      <c r="CT51" s="93"/>
      <c r="CU51" s="47"/>
      <c r="CV51" s="93"/>
      <c r="CW51" s="47"/>
      <c r="CX51" s="47"/>
      <c r="CY51" s="47"/>
      <c r="CZ51" s="47"/>
      <c r="DA51" s="47"/>
      <c r="DB51" s="94"/>
      <c r="DC51" s="95"/>
      <c r="DD51" s="92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93"/>
      <c r="EL51" s="47"/>
      <c r="EM51" s="93"/>
      <c r="EN51" s="47"/>
      <c r="EO51" s="93"/>
      <c r="EP51" s="47"/>
      <c r="EQ51" s="47"/>
      <c r="ER51" s="47"/>
      <c r="ES51" s="47"/>
      <c r="ET51" s="47"/>
      <c r="EU51" s="94"/>
      <c r="EV51" s="95">
        <f t="shared" si="19"/>
        <v>0</v>
      </c>
      <c r="EW51" s="92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93"/>
      <c r="GE51" s="47"/>
      <c r="GF51" s="93"/>
      <c r="GG51" s="47"/>
      <c r="GH51" s="93"/>
      <c r="GI51" s="47"/>
      <c r="GJ51" s="47"/>
      <c r="GK51" s="47"/>
      <c r="GL51" s="47"/>
      <c r="GM51" s="47"/>
      <c r="GN51" s="94"/>
      <c r="GO51" s="95">
        <f t="shared" si="20"/>
        <v>0</v>
      </c>
      <c r="GP51" s="92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100"/>
      <c r="HT51" s="92"/>
      <c r="HU51" s="47"/>
      <c r="HV51" s="47"/>
      <c r="HW51" s="93"/>
      <c r="HX51" s="47"/>
      <c r="HY51" s="93"/>
      <c r="HZ51" s="47"/>
      <c r="IA51" s="93"/>
      <c r="IB51" s="47"/>
      <c r="IC51" s="47"/>
      <c r="ID51" s="47"/>
      <c r="IE51" s="47"/>
      <c r="IF51" s="47"/>
      <c r="IG51" s="100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41" ht="13.5" thickTop="1">
      <c r="A52" s="138"/>
      <c r="B52" s="136"/>
      <c r="C52" s="136">
        <f aca="true" t="shared" si="23" ref="C52:I52">SUM(C5:C51)</f>
        <v>168</v>
      </c>
      <c r="D52" s="136">
        <f t="shared" si="23"/>
        <v>168</v>
      </c>
      <c r="E52" s="136">
        <f t="shared" si="23"/>
        <v>167</v>
      </c>
      <c r="F52" s="136">
        <f t="shared" si="23"/>
        <v>0</v>
      </c>
      <c r="G52" s="136">
        <f t="shared" si="23"/>
        <v>0</v>
      </c>
      <c r="H52" s="136">
        <f t="shared" si="23"/>
        <v>0</v>
      </c>
      <c r="I52" s="136">
        <f t="shared" si="23"/>
        <v>15115</v>
      </c>
      <c r="J52" s="136"/>
      <c r="K52" s="136"/>
      <c r="L52" s="136">
        <f>SUM(L5:L51)</f>
        <v>0</v>
      </c>
      <c r="M52" s="136">
        <f>SUM(M5:M51)</f>
        <v>0</v>
      </c>
      <c r="N52" s="136">
        <f>SUM(N5:N51)</f>
        <v>0</v>
      </c>
      <c r="O52" s="136">
        <f>SUM(O5:O51)</f>
        <v>0</v>
      </c>
      <c r="P52" s="139">
        <f>SUM(P8:P51)</f>
        <v>31</v>
      </c>
      <c r="R52" s="1">
        <f aca="true" t="shared" si="24" ref="R52:AY52">COUNTIF(R5:R51,"T")</f>
        <v>0</v>
      </c>
      <c r="S52" s="1">
        <f t="shared" si="24"/>
        <v>11</v>
      </c>
      <c r="T52" s="1">
        <f t="shared" si="24"/>
        <v>0</v>
      </c>
      <c r="U52" s="1">
        <f t="shared" si="24"/>
        <v>0</v>
      </c>
      <c r="V52" s="1">
        <f t="shared" si="24"/>
        <v>10</v>
      </c>
      <c r="W52" s="1">
        <f t="shared" si="24"/>
        <v>0</v>
      </c>
      <c r="X52" s="1">
        <f t="shared" si="24"/>
        <v>11</v>
      </c>
      <c r="Y52" s="1">
        <f t="shared" si="24"/>
        <v>11</v>
      </c>
      <c r="Z52" s="1">
        <f t="shared" si="24"/>
        <v>11</v>
      </c>
      <c r="AA52" s="1">
        <f t="shared" si="24"/>
        <v>0</v>
      </c>
      <c r="AB52" s="1">
        <f t="shared" si="24"/>
        <v>11</v>
      </c>
      <c r="AC52" s="1">
        <f t="shared" si="24"/>
        <v>0</v>
      </c>
      <c r="AD52" s="1">
        <f t="shared" si="24"/>
        <v>11</v>
      </c>
      <c r="AE52" s="1">
        <f t="shared" si="24"/>
        <v>3</v>
      </c>
      <c r="AF52" s="1">
        <f t="shared" si="24"/>
        <v>11</v>
      </c>
      <c r="AG52" s="1">
        <f t="shared" si="24"/>
        <v>11</v>
      </c>
      <c r="AH52" s="1">
        <f t="shared" si="24"/>
        <v>0</v>
      </c>
      <c r="AI52" s="1">
        <f t="shared" si="24"/>
        <v>0</v>
      </c>
      <c r="AJ52" s="1">
        <f t="shared" si="24"/>
        <v>1</v>
      </c>
      <c r="AK52" s="1">
        <f>COUNTIF(AK5:AK51,"T")</f>
        <v>11</v>
      </c>
      <c r="AL52" s="1">
        <f t="shared" si="24"/>
        <v>11</v>
      </c>
      <c r="AM52" s="1">
        <f t="shared" si="24"/>
        <v>0</v>
      </c>
      <c r="AN52" s="1">
        <f t="shared" si="24"/>
        <v>11</v>
      </c>
      <c r="AO52" s="1">
        <f t="shared" si="24"/>
        <v>0</v>
      </c>
      <c r="AP52" s="1">
        <f t="shared" si="24"/>
        <v>0</v>
      </c>
      <c r="AQ52" s="1">
        <f t="shared" si="24"/>
        <v>11</v>
      </c>
      <c r="AR52" s="1">
        <f t="shared" si="24"/>
        <v>0</v>
      </c>
      <c r="AS52" s="1">
        <f t="shared" si="24"/>
        <v>11</v>
      </c>
      <c r="AT52" s="1">
        <f t="shared" si="24"/>
        <v>11</v>
      </c>
      <c r="AU52" s="1">
        <f t="shared" si="24"/>
        <v>0</v>
      </c>
      <c r="AV52" s="1">
        <f t="shared" si="24"/>
        <v>0</v>
      </c>
      <c r="AW52" s="1">
        <f t="shared" si="24"/>
        <v>0</v>
      </c>
      <c r="AX52" s="1">
        <f t="shared" si="24"/>
        <v>0</v>
      </c>
      <c r="AY52" s="1">
        <f t="shared" si="24"/>
        <v>0</v>
      </c>
      <c r="AZ52" s="1">
        <f>COUNTIF(AZ5:AZ51,"T")</f>
        <v>0</v>
      </c>
      <c r="BA52" s="1">
        <f>COUNTIF(BA5:BA51,"T")</f>
        <v>0</v>
      </c>
      <c r="BB52" s="1">
        <f>COUNTIF(BB5:BB51,"T")</f>
        <v>0</v>
      </c>
      <c r="BC52" s="1">
        <f>COUNTIF(BC5:BC51,"T")</f>
        <v>0</v>
      </c>
      <c r="BD52" s="1">
        <f aca="true" t="shared" si="25" ref="BD52:BI52">COUNTIF(BD5:BD51,"T")</f>
        <v>0</v>
      </c>
      <c r="BE52" s="1">
        <f t="shared" si="25"/>
        <v>0</v>
      </c>
      <c r="BF52" s="1">
        <f t="shared" si="25"/>
        <v>0</v>
      </c>
      <c r="BG52" s="1">
        <f t="shared" si="25"/>
        <v>0</v>
      </c>
      <c r="BH52" s="1">
        <f t="shared" si="25"/>
        <v>0</v>
      </c>
      <c r="BI52" s="1">
        <f t="shared" si="25"/>
        <v>0</v>
      </c>
      <c r="BJ52" s="2"/>
      <c r="BK52" s="1">
        <f aca="true" t="shared" si="26" ref="BK52:DA52">SUM(BK5:BK51)</f>
        <v>0</v>
      </c>
      <c r="BL52" s="1">
        <f t="shared" si="26"/>
        <v>990</v>
      </c>
      <c r="BM52" s="1">
        <f t="shared" si="26"/>
        <v>0</v>
      </c>
      <c r="BN52" s="1">
        <f t="shared" si="26"/>
        <v>0</v>
      </c>
      <c r="BO52" s="1">
        <f t="shared" si="26"/>
        <v>900</v>
      </c>
      <c r="BP52" s="1">
        <f t="shared" si="26"/>
        <v>0</v>
      </c>
      <c r="BQ52" s="1">
        <f t="shared" si="26"/>
        <v>990</v>
      </c>
      <c r="BR52" s="1">
        <f t="shared" si="26"/>
        <v>990</v>
      </c>
      <c r="BS52" s="1">
        <f t="shared" si="26"/>
        <v>990</v>
      </c>
      <c r="BT52" s="1">
        <f t="shared" si="26"/>
        <v>0</v>
      </c>
      <c r="BU52" s="1">
        <f t="shared" si="26"/>
        <v>990</v>
      </c>
      <c r="BV52" s="1">
        <f t="shared" si="26"/>
        <v>0</v>
      </c>
      <c r="BW52" s="1">
        <f t="shared" si="26"/>
        <v>990</v>
      </c>
      <c r="BX52" s="1">
        <f>SUM(BX5:BX51)</f>
        <v>265</v>
      </c>
      <c r="BY52" s="1">
        <f t="shared" si="26"/>
        <v>990</v>
      </c>
      <c r="BZ52" s="1">
        <f t="shared" si="26"/>
        <v>990</v>
      </c>
      <c r="CA52" s="1">
        <f t="shared" si="26"/>
        <v>0</v>
      </c>
      <c r="CB52" s="1">
        <f t="shared" si="26"/>
        <v>0</v>
      </c>
      <c r="CC52" s="1">
        <f t="shared" si="26"/>
        <v>90</v>
      </c>
      <c r="CD52" s="1">
        <f t="shared" si="26"/>
        <v>990</v>
      </c>
      <c r="CE52" s="1">
        <f t="shared" si="26"/>
        <v>990</v>
      </c>
      <c r="CF52" s="1">
        <f t="shared" si="26"/>
        <v>0</v>
      </c>
      <c r="CG52" s="1">
        <f t="shared" si="26"/>
        <v>990</v>
      </c>
      <c r="CH52" s="1">
        <f t="shared" si="26"/>
        <v>0</v>
      </c>
      <c r="CI52" s="1">
        <f t="shared" si="26"/>
        <v>0</v>
      </c>
      <c r="CJ52" s="1">
        <f t="shared" si="26"/>
        <v>990</v>
      </c>
      <c r="CK52" s="1">
        <f t="shared" si="26"/>
        <v>0</v>
      </c>
      <c r="CL52" s="1">
        <f t="shared" si="26"/>
        <v>990</v>
      </c>
      <c r="CM52" s="1">
        <f t="shared" si="26"/>
        <v>990</v>
      </c>
      <c r="CN52" s="1">
        <f t="shared" si="26"/>
        <v>0</v>
      </c>
      <c r="CO52" s="1">
        <f t="shared" si="26"/>
        <v>0</v>
      </c>
      <c r="CP52" s="1">
        <f t="shared" si="26"/>
        <v>0</v>
      </c>
      <c r="CQ52" s="1">
        <f t="shared" si="26"/>
        <v>0</v>
      </c>
      <c r="CR52" s="1">
        <f t="shared" si="26"/>
        <v>0</v>
      </c>
      <c r="CS52" s="1">
        <f t="shared" si="26"/>
        <v>0</v>
      </c>
      <c r="CT52" s="1">
        <f t="shared" si="26"/>
        <v>0</v>
      </c>
      <c r="CU52" s="1">
        <f t="shared" si="26"/>
        <v>0</v>
      </c>
      <c r="CV52" s="1">
        <f t="shared" si="26"/>
        <v>0</v>
      </c>
      <c r="CW52" s="1">
        <f t="shared" si="26"/>
        <v>0</v>
      </c>
      <c r="CX52" s="1">
        <f t="shared" si="26"/>
        <v>0</v>
      </c>
      <c r="CY52" s="1">
        <f t="shared" si="26"/>
        <v>0</v>
      </c>
      <c r="CZ52" s="1">
        <f t="shared" si="26"/>
        <v>0</v>
      </c>
      <c r="DA52" s="1">
        <f t="shared" si="26"/>
        <v>0</v>
      </c>
      <c r="DB52" s="1">
        <f>SUM(DB5:DB51)</f>
        <v>0</v>
      </c>
      <c r="DC52" s="11"/>
      <c r="DD52" s="1">
        <f aca="true" t="shared" si="27" ref="DD52:EU52">COUNTIF(DD5:DD51,"E")</f>
        <v>0</v>
      </c>
      <c r="DE52" s="1">
        <f t="shared" si="27"/>
        <v>0</v>
      </c>
      <c r="DF52" s="1">
        <f t="shared" si="27"/>
        <v>0</v>
      </c>
      <c r="DG52" s="1">
        <f t="shared" si="27"/>
        <v>0</v>
      </c>
      <c r="DH52" s="1">
        <f t="shared" si="27"/>
        <v>0</v>
      </c>
      <c r="DI52" s="1">
        <f t="shared" si="27"/>
        <v>0</v>
      </c>
      <c r="DJ52" s="1">
        <f t="shared" si="27"/>
        <v>0</v>
      </c>
      <c r="DK52" s="1">
        <f t="shared" si="27"/>
        <v>0</v>
      </c>
      <c r="DL52" s="1">
        <f t="shared" si="27"/>
        <v>0</v>
      </c>
      <c r="DM52" s="1">
        <f t="shared" si="27"/>
        <v>0</v>
      </c>
      <c r="DN52" s="1">
        <f t="shared" si="27"/>
        <v>0</v>
      </c>
      <c r="DO52" s="1">
        <f t="shared" si="27"/>
        <v>0</v>
      </c>
      <c r="DP52" s="1">
        <f t="shared" si="27"/>
        <v>0</v>
      </c>
      <c r="DQ52" s="1">
        <f t="shared" si="27"/>
        <v>0</v>
      </c>
      <c r="DR52" s="1">
        <f t="shared" si="27"/>
        <v>0</v>
      </c>
      <c r="DS52" s="1">
        <f t="shared" si="27"/>
        <v>0</v>
      </c>
      <c r="DT52" s="1">
        <f t="shared" si="27"/>
        <v>0</v>
      </c>
      <c r="DU52" s="1">
        <f t="shared" si="27"/>
        <v>0</v>
      </c>
      <c r="DV52" s="1">
        <f t="shared" si="27"/>
        <v>0</v>
      </c>
      <c r="DW52" s="1">
        <f t="shared" si="27"/>
        <v>0</v>
      </c>
      <c r="DX52" s="1">
        <f t="shared" si="27"/>
        <v>0</v>
      </c>
      <c r="DY52" s="1">
        <f t="shared" si="27"/>
        <v>0</v>
      </c>
      <c r="DZ52" s="1">
        <f t="shared" si="27"/>
        <v>0</v>
      </c>
      <c r="EA52" s="1">
        <f t="shared" si="27"/>
        <v>0</v>
      </c>
      <c r="EB52" s="1">
        <f t="shared" si="27"/>
        <v>0</v>
      </c>
      <c r="EC52" s="1">
        <f t="shared" si="27"/>
        <v>0</v>
      </c>
      <c r="ED52" s="1">
        <f t="shared" si="27"/>
        <v>0</v>
      </c>
      <c r="EE52" s="1">
        <f t="shared" si="27"/>
        <v>0</v>
      </c>
      <c r="EF52" s="1">
        <f t="shared" si="27"/>
        <v>0</v>
      </c>
      <c r="EG52" s="1">
        <f t="shared" si="27"/>
        <v>0</v>
      </c>
      <c r="EH52" s="1">
        <f t="shared" si="27"/>
        <v>0</v>
      </c>
      <c r="EI52" s="1">
        <f t="shared" si="27"/>
        <v>0</v>
      </c>
      <c r="EJ52" s="1">
        <f t="shared" si="27"/>
        <v>0</v>
      </c>
      <c r="EK52" s="1">
        <f t="shared" si="27"/>
        <v>0</v>
      </c>
      <c r="EL52" s="1">
        <f t="shared" si="27"/>
        <v>0</v>
      </c>
      <c r="EM52" s="1">
        <f t="shared" si="27"/>
        <v>0</v>
      </c>
      <c r="EN52" s="1">
        <f t="shared" si="27"/>
        <v>0</v>
      </c>
      <c r="EO52" s="1">
        <f t="shared" si="27"/>
        <v>0</v>
      </c>
      <c r="EP52" s="1">
        <f t="shared" si="27"/>
        <v>0</v>
      </c>
      <c r="EQ52" s="1">
        <f t="shared" si="27"/>
        <v>0</v>
      </c>
      <c r="ER52" s="1">
        <f t="shared" si="27"/>
        <v>0</v>
      </c>
      <c r="ES52" s="1">
        <f t="shared" si="27"/>
        <v>0</v>
      </c>
      <c r="ET52" s="1">
        <f t="shared" si="27"/>
        <v>0</v>
      </c>
      <c r="EU52" s="1">
        <f t="shared" si="27"/>
        <v>0</v>
      </c>
      <c r="EV52" s="2">
        <f aca="true" t="shared" si="28" ref="EV52:GD52">SUM(EV5:EV51)</f>
        <v>0</v>
      </c>
      <c r="EW52" s="1">
        <f t="shared" si="28"/>
        <v>0</v>
      </c>
      <c r="EX52" s="1">
        <f t="shared" si="28"/>
        <v>0</v>
      </c>
      <c r="EY52" s="1">
        <f t="shared" si="28"/>
        <v>0</v>
      </c>
      <c r="EZ52" s="1">
        <f t="shared" si="28"/>
        <v>0</v>
      </c>
      <c r="FA52" s="1">
        <f t="shared" si="28"/>
        <v>0</v>
      </c>
      <c r="FB52" s="1">
        <f t="shared" si="28"/>
        <v>0</v>
      </c>
      <c r="FC52" s="1">
        <f t="shared" si="28"/>
        <v>0</v>
      </c>
      <c r="FD52" s="1">
        <f t="shared" si="28"/>
        <v>0</v>
      </c>
      <c r="FE52" s="1">
        <f t="shared" si="28"/>
        <v>0</v>
      </c>
      <c r="FF52" s="1">
        <f t="shared" si="28"/>
        <v>0</v>
      </c>
      <c r="FG52" s="1">
        <f t="shared" si="28"/>
        <v>0</v>
      </c>
      <c r="FH52" s="1">
        <f t="shared" si="28"/>
        <v>0</v>
      </c>
      <c r="FI52" s="1">
        <f t="shared" si="28"/>
        <v>0</v>
      </c>
      <c r="FJ52" s="1">
        <f t="shared" si="28"/>
        <v>0</v>
      </c>
      <c r="FK52" s="1">
        <f t="shared" si="28"/>
        <v>0</v>
      </c>
      <c r="FL52" s="1">
        <f t="shared" si="28"/>
        <v>0</v>
      </c>
      <c r="FM52" s="1">
        <f t="shared" si="28"/>
        <v>0</v>
      </c>
      <c r="FN52" s="1">
        <f t="shared" si="28"/>
        <v>0</v>
      </c>
      <c r="FO52" s="1">
        <f t="shared" si="28"/>
        <v>0</v>
      </c>
      <c r="FP52" s="1">
        <f t="shared" si="28"/>
        <v>0</v>
      </c>
      <c r="FQ52" s="1">
        <f t="shared" si="28"/>
        <v>0</v>
      </c>
      <c r="FR52" s="1">
        <f t="shared" si="28"/>
        <v>0</v>
      </c>
      <c r="FS52" s="1">
        <f t="shared" si="28"/>
        <v>0</v>
      </c>
      <c r="FT52" s="1">
        <f t="shared" si="28"/>
        <v>0</v>
      </c>
      <c r="FU52" s="1">
        <f t="shared" si="28"/>
        <v>0</v>
      </c>
      <c r="FV52" s="1">
        <f t="shared" si="28"/>
        <v>0</v>
      </c>
      <c r="FW52" s="1">
        <f t="shared" si="28"/>
        <v>0</v>
      </c>
      <c r="FX52" s="1">
        <f t="shared" si="28"/>
        <v>0</v>
      </c>
      <c r="FY52" s="1">
        <f t="shared" si="28"/>
        <v>0</v>
      </c>
      <c r="FZ52" s="1">
        <f t="shared" si="28"/>
        <v>0</v>
      </c>
      <c r="GA52" s="1">
        <f t="shared" si="28"/>
        <v>0</v>
      </c>
      <c r="GB52" s="1">
        <f t="shared" si="28"/>
        <v>0</v>
      </c>
      <c r="GC52" s="1">
        <f t="shared" si="28"/>
        <v>0</v>
      </c>
      <c r="GD52" s="1">
        <f t="shared" si="28"/>
        <v>0</v>
      </c>
      <c r="GE52" s="1">
        <f aca="true" t="shared" si="29" ref="GE52:GN52">SUM(GE5:GE51)</f>
        <v>0</v>
      </c>
      <c r="GF52" s="1">
        <f t="shared" si="29"/>
        <v>0</v>
      </c>
      <c r="GG52" s="1">
        <f t="shared" si="29"/>
        <v>0</v>
      </c>
      <c r="GH52" s="1">
        <f t="shared" si="29"/>
        <v>0</v>
      </c>
      <c r="GI52" s="1">
        <f t="shared" si="29"/>
        <v>0</v>
      </c>
      <c r="GJ52" s="1">
        <f t="shared" si="29"/>
        <v>0</v>
      </c>
      <c r="GK52" s="1">
        <f t="shared" si="29"/>
        <v>0</v>
      </c>
      <c r="GL52" s="1">
        <f t="shared" si="29"/>
        <v>0</v>
      </c>
      <c r="GM52" s="1">
        <f t="shared" si="29"/>
        <v>0</v>
      </c>
      <c r="GN52" s="1">
        <f t="shared" si="29"/>
        <v>0</v>
      </c>
      <c r="GO52" s="5">
        <f>SUM(GO8:GO51)</f>
        <v>31</v>
      </c>
      <c r="GP52" s="1">
        <f aca="true" t="shared" si="30" ref="GP52:GX52">SUM(GP9:GP51)</f>
        <v>0</v>
      </c>
      <c r="GQ52" s="1">
        <f t="shared" si="30"/>
        <v>2</v>
      </c>
      <c r="GR52" s="1">
        <f t="shared" si="30"/>
        <v>0</v>
      </c>
      <c r="GS52" s="1">
        <f t="shared" si="30"/>
        <v>0</v>
      </c>
      <c r="GT52" s="1">
        <f t="shared" si="30"/>
        <v>1</v>
      </c>
      <c r="GU52" s="1">
        <f t="shared" si="30"/>
        <v>0</v>
      </c>
      <c r="GV52" s="1">
        <f t="shared" si="30"/>
        <v>1</v>
      </c>
      <c r="GW52" s="1">
        <f t="shared" si="30"/>
        <v>2</v>
      </c>
      <c r="GX52" s="1">
        <f t="shared" si="30"/>
        <v>3</v>
      </c>
      <c r="GY52" s="1">
        <f aca="true" t="shared" si="31" ref="GY52:IG52">SUM(GY8:GY51)</f>
        <v>0</v>
      </c>
      <c r="GZ52" s="1">
        <f t="shared" si="31"/>
        <v>1</v>
      </c>
      <c r="HA52" s="1">
        <f t="shared" si="31"/>
        <v>0</v>
      </c>
      <c r="HB52" s="1">
        <f t="shared" si="31"/>
        <v>0</v>
      </c>
      <c r="HC52" s="1">
        <f t="shared" si="31"/>
        <v>2</v>
      </c>
      <c r="HD52" s="1">
        <f t="shared" si="31"/>
        <v>3</v>
      </c>
      <c r="HE52" s="1">
        <f t="shared" si="31"/>
        <v>2</v>
      </c>
      <c r="HF52" s="1">
        <f t="shared" si="31"/>
        <v>1</v>
      </c>
      <c r="HG52" s="1">
        <f t="shared" si="31"/>
        <v>1</v>
      </c>
      <c r="HH52" s="1">
        <f t="shared" si="31"/>
        <v>1</v>
      </c>
      <c r="HI52" s="1">
        <f t="shared" si="31"/>
        <v>1</v>
      </c>
      <c r="HJ52" s="1">
        <f t="shared" si="31"/>
        <v>2</v>
      </c>
      <c r="HK52" s="1">
        <f t="shared" si="31"/>
        <v>0</v>
      </c>
      <c r="HL52" s="1">
        <f t="shared" si="31"/>
        <v>3</v>
      </c>
      <c r="HM52" s="1">
        <f t="shared" si="31"/>
        <v>0</v>
      </c>
      <c r="HN52" s="1">
        <f t="shared" si="31"/>
        <v>0</v>
      </c>
      <c r="HO52" s="1">
        <f t="shared" si="31"/>
        <v>0</v>
      </c>
      <c r="HP52" s="1">
        <f t="shared" si="31"/>
        <v>0</v>
      </c>
      <c r="HQ52" s="1">
        <f t="shared" si="31"/>
        <v>0</v>
      </c>
      <c r="HR52" s="1">
        <f t="shared" si="31"/>
        <v>5</v>
      </c>
      <c r="HS52" s="1">
        <f t="shared" si="31"/>
        <v>0</v>
      </c>
      <c r="HT52" s="1">
        <f t="shared" si="31"/>
        <v>0</v>
      </c>
      <c r="HU52" s="1">
        <f t="shared" si="31"/>
        <v>0</v>
      </c>
      <c r="HV52" s="1">
        <f t="shared" si="31"/>
        <v>0</v>
      </c>
      <c r="HW52" s="1">
        <f t="shared" si="31"/>
        <v>0</v>
      </c>
      <c r="HX52" s="1">
        <f t="shared" si="31"/>
        <v>0</v>
      </c>
      <c r="HY52" s="1">
        <f t="shared" si="31"/>
        <v>0</v>
      </c>
      <c r="HZ52" s="1">
        <f t="shared" si="31"/>
        <v>0</v>
      </c>
      <c r="IA52" s="1">
        <f t="shared" si="31"/>
        <v>0</v>
      </c>
      <c r="IB52" s="1">
        <f t="shared" si="31"/>
        <v>0</v>
      </c>
      <c r="IC52" s="1">
        <f t="shared" si="31"/>
        <v>0</v>
      </c>
      <c r="ID52" s="1">
        <f t="shared" si="31"/>
        <v>0</v>
      </c>
      <c r="IE52" s="1">
        <f t="shared" si="31"/>
        <v>0</v>
      </c>
      <c r="IF52" s="1">
        <f t="shared" si="31"/>
        <v>0</v>
      </c>
      <c r="IG52" s="1">
        <f t="shared" si="31"/>
        <v>0</v>
      </c>
    </row>
    <row r="53" spans="1:241" ht="13.5" thickBot="1">
      <c r="A53" s="140"/>
      <c r="B53" s="162"/>
      <c r="C53" s="137" t="s">
        <v>0</v>
      </c>
      <c r="D53" s="137" t="s">
        <v>1</v>
      </c>
      <c r="E53" s="137" t="s">
        <v>2</v>
      </c>
      <c r="F53" s="137" t="s">
        <v>3</v>
      </c>
      <c r="G53" s="137" t="s">
        <v>4</v>
      </c>
      <c r="H53" s="137" t="s">
        <v>5</v>
      </c>
      <c r="I53" s="137" t="s">
        <v>6</v>
      </c>
      <c r="J53" s="137" t="s">
        <v>7</v>
      </c>
      <c r="K53" s="137" t="s">
        <v>8</v>
      </c>
      <c r="L53" s="137" t="s">
        <v>9</v>
      </c>
      <c r="M53" s="137" t="s">
        <v>10</v>
      </c>
      <c r="N53" s="137" t="s">
        <v>11</v>
      </c>
      <c r="O53" s="137" t="s">
        <v>12</v>
      </c>
      <c r="P53" s="141" t="s">
        <v>13</v>
      </c>
      <c r="Q53" s="1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11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D53" s="1">
        <f>COUNTIF(DD5:DD51,"I")</f>
        <v>0</v>
      </c>
      <c r="DE53" s="1">
        <f aca="true" t="shared" si="32" ref="DE53:EU53">COUNTIF(DE5:DE51,"I")</f>
        <v>0</v>
      </c>
      <c r="DF53" s="1">
        <f t="shared" si="32"/>
        <v>0</v>
      </c>
      <c r="DG53" s="1">
        <f t="shared" si="32"/>
        <v>0</v>
      </c>
      <c r="DH53" s="1">
        <f t="shared" si="32"/>
        <v>0</v>
      </c>
      <c r="DI53" s="1">
        <f t="shared" si="32"/>
        <v>0</v>
      </c>
      <c r="DJ53" s="1">
        <f t="shared" si="32"/>
        <v>0</v>
      </c>
      <c r="DK53" s="1">
        <f t="shared" si="32"/>
        <v>0</v>
      </c>
      <c r="DL53" s="1">
        <f t="shared" si="32"/>
        <v>0</v>
      </c>
      <c r="DM53" s="1">
        <f t="shared" si="32"/>
        <v>0</v>
      </c>
      <c r="DN53" s="1">
        <f t="shared" si="32"/>
        <v>0</v>
      </c>
      <c r="DO53" s="1">
        <f t="shared" si="32"/>
        <v>0</v>
      </c>
      <c r="DP53" s="1">
        <f t="shared" si="32"/>
        <v>0</v>
      </c>
      <c r="DQ53" s="1">
        <f t="shared" si="32"/>
        <v>0</v>
      </c>
      <c r="DR53" s="1">
        <f t="shared" si="32"/>
        <v>0</v>
      </c>
      <c r="DS53" s="1">
        <f t="shared" si="32"/>
        <v>0</v>
      </c>
      <c r="DT53" s="1">
        <f t="shared" si="32"/>
        <v>0</v>
      </c>
      <c r="DU53" s="1">
        <f t="shared" si="32"/>
        <v>0</v>
      </c>
      <c r="DV53" s="1">
        <f t="shared" si="32"/>
        <v>0</v>
      </c>
      <c r="DW53" s="1">
        <f t="shared" si="32"/>
        <v>0</v>
      </c>
      <c r="DX53" s="1">
        <f t="shared" si="32"/>
        <v>0</v>
      </c>
      <c r="DY53" s="1">
        <f t="shared" si="32"/>
        <v>0</v>
      </c>
      <c r="DZ53" s="1">
        <f t="shared" si="32"/>
        <v>0</v>
      </c>
      <c r="EA53" s="1">
        <f t="shared" si="32"/>
        <v>0</v>
      </c>
      <c r="EB53" s="1">
        <f t="shared" si="32"/>
        <v>0</v>
      </c>
      <c r="EC53" s="1">
        <f t="shared" si="32"/>
        <v>0</v>
      </c>
      <c r="ED53" s="1">
        <f t="shared" si="32"/>
        <v>0</v>
      </c>
      <c r="EE53" s="1">
        <f t="shared" si="32"/>
        <v>0</v>
      </c>
      <c r="EF53" s="1">
        <f t="shared" si="32"/>
        <v>0</v>
      </c>
      <c r="EG53" s="1">
        <f t="shared" si="32"/>
        <v>0</v>
      </c>
      <c r="EH53" s="1">
        <f t="shared" si="32"/>
        <v>0</v>
      </c>
      <c r="EI53" s="1">
        <f t="shared" si="32"/>
        <v>0</v>
      </c>
      <c r="EJ53" s="1">
        <f t="shared" si="32"/>
        <v>0</v>
      </c>
      <c r="EK53" s="1">
        <f t="shared" si="32"/>
        <v>0</v>
      </c>
      <c r="EL53" s="1">
        <f t="shared" si="32"/>
        <v>0</v>
      </c>
      <c r="EM53" s="1">
        <f t="shared" si="32"/>
        <v>0</v>
      </c>
      <c r="EN53" s="1">
        <f t="shared" si="32"/>
        <v>0</v>
      </c>
      <c r="EO53" s="1">
        <f t="shared" si="32"/>
        <v>0</v>
      </c>
      <c r="EP53" s="1">
        <f t="shared" si="32"/>
        <v>0</v>
      </c>
      <c r="EQ53" s="1">
        <f t="shared" si="32"/>
        <v>0</v>
      </c>
      <c r="ER53" s="1">
        <f t="shared" si="32"/>
        <v>0</v>
      </c>
      <c r="ES53" s="1">
        <f t="shared" si="32"/>
        <v>0</v>
      </c>
      <c r="ET53" s="1">
        <f t="shared" si="32"/>
        <v>0</v>
      </c>
      <c r="EU53" s="1">
        <f t="shared" si="32"/>
        <v>0</v>
      </c>
      <c r="EV53" s="11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 s="11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3.5" thickTop="1">
      <c r="A54" s="29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 s="11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EV54" s="11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 s="11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>
      <c r="A55" s="29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 s="11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EV55" s="11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 s="11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>
      <c r="A56" s="29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 s="11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EV56" s="11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 s="11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2.75">
      <c r="A57" s="29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 s="11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EV57" s="11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 s="11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ht="12.75">
      <c r="A58" s="29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 s="11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EV58" s="11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 s="11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2.75">
      <c r="A59" s="2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 s="11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EV59" s="11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 s="11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>
      <c r="A60" s="29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 s="11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EV60" s="11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 s="11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12.75">
      <c r="A61" s="29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 s="1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EV61" s="1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 s="1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12.75">
      <c r="A62" s="29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 s="11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EV62" s="11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 s="11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2.75">
      <c r="A63" s="29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2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 s="11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EV63" s="11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 s="11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2.75">
      <c r="A64" s="29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 s="11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EV64" s="11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 s="11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>
      <c r="A65" s="29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 s="11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EV65" s="11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 s="11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>
      <c r="A66" s="29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2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 s="11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EV66" s="11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 s="11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>
      <c r="A67" s="29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 s="11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EV67" s="11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 s="11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>
      <c r="A68" s="29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 s="11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EV68" s="11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 s="11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2.75">
      <c r="A69" s="2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2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 s="11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EV69" s="11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 s="11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2.75">
      <c r="A70" s="2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 s="11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EV70" s="11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 s="11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>
      <c r="A71" s="29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 s="13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EV71" s="1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 s="1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2.75">
      <c r="A72" s="29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 s="13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EV72" s="11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 s="11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2.75">
      <c r="A73" s="29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 s="1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EV73" s="1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 s="11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2.75">
      <c r="A74" s="29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 s="13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EV74" s="13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 s="11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2.75">
      <c r="A75" s="29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 s="13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EV75" s="13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 s="11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2.75">
      <c r="A76" s="29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2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 s="13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EV76" s="13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 s="11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2.75">
      <c r="A77" s="29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 s="13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EV77" s="13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 s="11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2.75">
      <c r="A78" s="29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 s="13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EV78" s="13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 s="11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>
      <c r="A79" s="2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 s="13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EV79" s="13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 s="11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>
      <c r="A80" s="29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 s="13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EV80" s="13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 s="11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>
      <c r="A81" s="29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 s="13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EV81" s="13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 s="1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2.75">
      <c r="A82" s="29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 s="13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EV82" s="13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 s="11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>
      <c r="A83" s="29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 s="1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EV83" s="1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 s="11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2.75">
      <c r="A84" s="29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 s="13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EV84" s="13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 s="11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2.75">
      <c r="A85" s="29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 s="13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EV85" s="13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 s="11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2.75">
      <c r="A86" s="29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 s="13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EV86" s="13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 s="11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2.75">
      <c r="A87" s="29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 s="13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EV87" s="13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 s="11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2.75">
      <c r="A88" s="29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 s="13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EV88" s="13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 s="11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2.75">
      <c r="A89" s="2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 s="13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EV89" s="13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 s="11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2.75">
      <c r="A90" s="29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 s="13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EV90" s="13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 s="11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2.75">
      <c r="A91" s="29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 s="13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EV91" s="13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 s="1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2.75">
      <c r="A92" s="2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 s="13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EV92" s="13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 s="11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2.75">
      <c r="A93" s="29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 s="1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EV93" s="1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 s="11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2.75">
      <c r="A94" s="29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 s="13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EV94" s="13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 s="11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ht="12.75">
      <c r="A95" s="29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 s="13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EV95" s="13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 s="11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</row>
    <row r="96" spans="1:241" ht="12.75">
      <c r="A96" s="29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 s="13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EV96" s="13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 s="11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>
      <c r="A97" s="29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 s="13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EV97" s="13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 s="11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2.75">
      <c r="A98" s="29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 s="13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EV98" s="13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 s="11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241" ht="12.75">
      <c r="A99" s="2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 s="13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EV99" s="13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 s="11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</row>
    <row r="100" spans="1:241" ht="12.75">
      <c r="A100" s="29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 s="13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EV100" s="13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 s="11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</row>
    <row r="101" spans="1:241" ht="12.75">
      <c r="A101" s="29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 s="13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EV101" s="13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 s="1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</row>
    <row r="102" spans="1:241" ht="12.75">
      <c r="A102" s="29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 s="13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EV102" s="13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 s="11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</row>
    <row r="103" spans="1:241" ht="12.75">
      <c r="A103" s="2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 s="1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EV103" s="1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 s="11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</row>
    <row r="104" spans="1:241" ht="12.75">
      <c r="A104" s="2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 s="13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EV104" s="13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 s="11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</row>
    <row r="105" spans="1:241" ht="12.75">
      <c r="A105" s="29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 s="13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EV105" s="13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 s="11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</row>
    <row r="106" spans="1:241" ht="12.75">
      <c r="A106" s="29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 s="13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EV106" s="13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 s="11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</row>
    <row r="107" spans="1:241" ht="12.75">
      <c r="A107" s="29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 s="13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EV107" s="13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 s="11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</row>
    <row r="108" spans="1:241" ht="12.75">
      <c r="A108" s="29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 s="13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EV108" s="13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 s="11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</row>
    <row r="109" spans="1:241" ht="12.75">
      <c r="A109" s="2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 s="13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EV109" s="13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 s="11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</row>
    <row r="110" spans="1:241" ht="12.75">
      <c r="A110" s="29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 s="13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EV110" s="13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 s="11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</row>
    <row r="111" spans="1:241" ht="12.75">
      <c r="A111" s="29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 s="13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EV111" s="13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 s="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1:241" ht="12.75">
      <c r="A112" s="29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 s="13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EV112" s="13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 s="11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</row>
    <row r="113" spans="1:241" ht="12.75">
      <c r="A113" s="29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 s="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EV113" s="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 s="11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</row>
    <row r="114" spans="1:241" ht="12.75">
      <c r="A114" s="29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 s="13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EV114" s="13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 s="11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</row>
    <row r="115" spans="1:241" ht="12.75">
      <c r="A115" s="29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 s="13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EV115" s="13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 s="11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</row>
    <row r="116" spans="1:241" ht="12.75">
      <c r="A116" s="29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 s="13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EV116" s="13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 s="11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</row>
    <row r="117" spans="1:241" ht="12.75">
      <c r="A117" s="29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 s="13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EV117" s="13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 s="11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</row>
    <row r="118" spans="1:241" ht="12.75">
      <c r="A118" s="29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 s="13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EV118" s="13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 s="11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</row>
    <row r="119" spans="1:241" ht="12.75">
      <c r="A119" s="2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 s="13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EV119" s="13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 s="11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241" ht="12.75">
      <c r="A120" s="29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 s="13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EV120" s="13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 s="11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</row>
    <row r="121" spans="1:241" ht="12.75">
      <c r="A121" s="29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 s="13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EV121" s="13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 s="1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</row>
    <row r="122" spans="1:241" ht="12.75">
      <c r="A122" s="29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 s="13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EV122" s="13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 s="11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</row>
    <row r="123" spans="1:241" ht="12.75">
      <c r="A123" s="29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 s="1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EV123" s="1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 s="11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241" ht="12.75">
      <c r="A124" s="29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 s="13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EV124" s="13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 s="11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</row>
    <row r="125" spans="1:241" ht="12.75">
      <c r="A125" s="29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 s="13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EV125" s="13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 s="11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</row>
    <row r="126" spans="1:241" ht="12.75">
      <c r="A126" s="29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 s="13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EV126" s="13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 s="11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</row>
    <row r="127" spans="1:241" ht="12.75">
      <c r="A127" s="29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 s="13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EV127" s="13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 s="11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</row>
    <row r="128" spans="1:241" ht="12.75">
      <c r="A128" s="29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 s="13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EV128" s="13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 s="11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</row>
    <row r="129" spans="1:241" ht="12.75">
      <c r="A129" s="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 s="13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EV129" s="13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 s="11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ht="12.75">
      <c r="A130" s="29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 s="13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EV130" s="13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 s="11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ht="12.75">
      <c r="A131" s="29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 s="13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EV131" s="13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 s="1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1:241" ht="12.75">
      <c r="A132" s="29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 s="13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EV132" s="13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 s="11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</row>
    <row r="133" spans="1:241" ht="12.75">
      <c r="A133" s="29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 s="1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EV133" s="1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 s="11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</row>
    <row r="134" spans="1:241" ht="12.75">
      <c r="A134" s="29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 s="13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EV134" s="13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 s="11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</row>
    <row r="135" spans="1:241" ht="12.75">
      <c r="A135" s="29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 s="13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EV135" s="13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 s="11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</row>
    <row r="136" spans="1:241" ht="12.75">
      <c r="A136" s="29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 s="13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EV136" s="13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 s="11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1:241" ht="12.75">
      <c r="A137" s="29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 s="13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EV137" s="13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 s="11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</row>
    <row r="138" spans="1:241" ht="12.75">
      <c r="A138" s="29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 s="13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EV138" s="13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 s="11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</row>
    <row r="139" spans="1:241" ht="12.75">
      <c r="A139" s="2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 s="13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EV139" s="13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 s="11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</row>
    <row r="140" spans="1:241" ht="12.75">
      <c r="A140" s="29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 s="13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EV140" s="13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 s="11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</row>
    <row r="141" spans="1:241" ht="12.75">
      <c r="A141" s="29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 s="13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EV141" s="13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 s="1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</row>
    <row r="142" spans="1:241" ht="12.75">
      <c r="A142" s="29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 s="13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EV142" s="13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 s="11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</row>
    <row r="143" spans="1:241" ht="12.75">
      <c r="A143" s="29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 s="1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EV143" s="1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 s="11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241" ht="12.75">
      <c r="A144" s="29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 s="13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EV144" s="13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 s="11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</row>
    <row r="145" spans="1:241" ht="12.75">
      <c r="A145" s="29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 s="13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EV145" s="13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 s="11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</row>
    <row r="146" spans="1:241" ht="12.75">
      <c r="A146" s="29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 s="13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EV146" s="13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 s="11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</row>
    <row r="147" spans="1:241" ht="12.75">
      <c r="A147" s="29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 s="13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EV147" s="13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 s="11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</row>
    <row r="148" spans="1:241" ht="12.75">
      <c r="A148" s="29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 s="13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EV148" s="13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 s="11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</row>
    <row r="149" spans="1:241" ht="12.75">
      <c r="A149" s="2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 s="13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EV149" s="13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 s="11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</row>
    <row r="150" spans="1:241" ht="12.75">
      <c r="A150" s="2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 s="13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EV150" s="13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 s="11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241" ht="12.75">
      <c r="A151" s="2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 s="13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EV151" s="13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 s="1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</row>
    <row r="152" spans="1:241" ht="12.75">
      <c r="A152" s="29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 s="13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EV152" s="13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 s="11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</row>
    <row r="153" spans="1:241" ht="12.75">
      <c r="A153" s="29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 s="1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EV153" s="1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 s="11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</row>
    <row r="154" spans="1:241" ht="12.75">
      <c r="A154" s="29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 s="13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EV154" s="13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 s="11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</row>
    <row r="155" spans="1:241" ht="12.75">
      <c r="A155" s="29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 s="13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EV155" s="13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 s="11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</row>
    <row r="156" spans="1:241" ht="12.75">
      <c r="A156" s="29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 s="13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EV156" s="13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 s="11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</row>
    <row r="157" spans="1:241" ht="12.75">
      <c r="A157" s="29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 s="13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EV157" s="13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 s="11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</row>
    <row r="158" spans="1:241" ht="12.75">
      <c r="A158" s="29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 s="13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EV158" s="13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 s="11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</row>
    <row r="159" spans="1:241" ht="12.75">
      <c r="A159" s="2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 s="13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EV159" s="13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 s="11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</row>
    <row r="160" spans="1:241" ht="12.75">
      <c r="A160" s="29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2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 s="13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EV160" s="13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 s="11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</row>
    <row r="161" spans="1:241" ht="12.75">
      <c r="A161" s="29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 s="13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EV161" s="13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 s="1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</row>
    <row r="162" spans="1:241" ht="12.75">
      <c r="A162" s="29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 s="13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EV162" s="13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 s="11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</row>
    <row r="163" spans="1:241" ht="12.75">
      <c r="A163" s="29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 s="1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EV163" s="1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 s="11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</row>
    <row r="164" spans="1:241" ht="12.75">
      <c r="A164" s="29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 s="13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EV164" s="13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 s="11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</row>
    <row r="165" spans="1:241" ht="12.75">
      <c r="A165" s="29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 s="13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EV165" s="13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 s="11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</row>
    <row r="166" spans="1:241" ht="12.75">
      <c r="A166" s="29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 s="13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EV166" s="13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 s="11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</row>
    <row r="167" spans="1:241" ht="12.75">
      <c r="A167" s="2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 s="13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EV167" s="13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 s="11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</row>
    <row r="168" spans="1:241" ht="12.75">
      <c r="A168" s="29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 s="13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EV168" s="13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 s="11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</row>
    <row r="169" spans="1:241" ht="12.75">
      <c r="A169" s="2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 s="13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EV169" s="13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 s="11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</row>
    <row r="170" spans="1:241" ht="12.75">
      <c r="A170" s="29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 s="13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EV170" s="13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 s="11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</row>
    <row r="171" spans="1:241" ht="12.75">
      <c r="A171" s="29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 s="13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EV171" s="13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 s="1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</row>
    <row r="172" spans="1:241" ht="12.75">
      <c r="A172" s="29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 s="13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EV172" s="13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 s="11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</row>
    <row r="173" spans="1:241" ht="12.75">
      <c r="A173" s="29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 s="1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EV173" s="1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 s="11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</row>
    <row r="174" spans="1:241" ht="12.75">
      <c r="A174" s="29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 s="13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EV174" s="13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 s="11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</row>
    <row r="175" spans="1:241" ht="12.75">
      <c r="A175" s="29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 s="13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EV175" s="13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 s="11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</row>
    <row r="176" spans="1:241" ht="12.75">
      <c r="A176" s="29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 s="13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EV176" s="13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 s="11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</row>
    <row r="177" spans="1:241" ht="12.75">
      <c r="A177" s="29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 s="13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EV177" s="13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 s="11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</row>
    <row r="178" spans="1:241" ht="12.75">
      <c r="A178" s="29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 s="13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EV178" s="13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 s="11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</row>
    <row r="179" spans="1:241" ht="12.75">
      <c r="A179" s="2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 s="13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EV179" s="13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 s="11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</row>
    <row r="180" spans="1:241" ht="12.75">
      <c r="A180" s="29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 s="13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EV180" s="13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 s="11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</row>
    <row r="181" spans="1:241" ht="12.75">
      <c r="A181" s="29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 s="13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EV181" s="13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 s="1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</row>
    <row r="182" spans="1:241" ht="12.75">
      <c r="A182" s="29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 s="13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EV182" s="13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 s="11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</row>
    <row r="183" spans="1:241" ht="12.75">
      <c r="A183" s="29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 s="1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EV183" s="1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 s="11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</row>
    <row r="184" spans="1:241" ht="12.75">
      <c r="A184" s="29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 s="13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EV184" s="13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 s="11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</row>
    <row r="185" spans="1:241" ht="12.75">
      <c r="A185" s="29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 s="13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EV185" s="13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 s="11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</row>
    <row r="186" spans="1:241" ht="12.75">
      <c r="A186" s="29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 s="13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EV186" s="13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 s="11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</row>
    <row r="187" spans="1:241" ht="12.75">
      <c r="A187" s="29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 s="13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EV187" s="13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 s="11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</row>
    <row r="188" spans="1:241" ht="12.75">
      <c r="A188" s="29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 s="13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EV188" s="13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 s="11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</row>
    <row r="189" spans="1:241" ht="12.75">
      <c r="A189" s="2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 s="13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EV189" s="13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 s="11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</row>
    <row r="190" spans="1:241" ht="12.75">
      <c r="A190" s="29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2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 s="13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EV190" s="13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 s="11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</row>
    <row r="191" spans="1:241" ht="12.75">
      <c r="A191" s="29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2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 s="13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EV191" s="13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 s="1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</row>
    <row r="192" spans="1:241" ht="12.75">
      <c r="A192" s="29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 s="13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EV192" s="13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 s="11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</row>
    <row r="193" spans="1:241" ht="12.75">
      <c r="A193" s="29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2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 s="1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EV193" s="1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 s="11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</row>
    <row r="194" spans="1:241" ht="12.75">
      <c r="A194" s="29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2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 s="13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EV194" s="13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 s="11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</row>
    <row r="195" spans="1:241" ht="12.75">
      <c r="A195" s="29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2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 s="13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EV195" s="13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 s="11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1:241" ht="12.75">
      <c r="A196" s="29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2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 s="13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EV196" s="13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 s="11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</row>
    <row r="197" spans="1:241" ht="12.75">
      <c r="A197" s="29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2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 s="13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EV197" s="13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 s="11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</row>
    <row r="198" spans="1:241" ht="12.75">
      <c r="A198" s="29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2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 s="13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EV198" s="13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 s="11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</row>
    <row r="199" spans="1:241" ht="12.75">
      <c r="A199" s="2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2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 s="13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EV199" s="13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 s="11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</row>
    <row r="200" spans="1:241" ht="12.75">
      <c r="A200" s="29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2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 s="13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EV200" s="13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 s="11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</row>
    <row r="201" spans="1:241" ht="12.75">
      <c r="A201" s="29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2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 s="13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EV201" s="13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 s="1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</row>
    <row r="202" spans="1:241" ht="12.75">
      <c r="A202" s="29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 s="13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EV202" s="13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 s="11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</row>
    <row r="203" spans="1:241" ht="12.75">
      <c r="A203" s="29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2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 s="1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EV203" s="1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 s="11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</row>
    <row r="204" spans="1:241" ht="12.75">
      <c r="A204" s="29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2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 s="13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EV204" s="13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 s="11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</row>
    <row r="205" spans="1:241" ht="12.75">
      <c r="A205" s="29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2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 s="13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EV205" s="13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 s="11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</row>
    <row r="206" spans="1:241" ht="12.75">
      <c r="A206" s="29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2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 s="13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EV206" s="13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 s="11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</row>
    <row r="207" spans="1:241" ht="12.75">
      <c r="A207" s="29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2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 s="13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EV207" s="13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 s="11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</row>
    <row r="208" spans="1:241" ht="12.75">
      <c r="A208" s="29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2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 s="13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EV208" s="13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 s="11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</row>
    <row r="209" spans="1:241" ht="12.75">
      <c r="A209" s="2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2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 s="13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EV209" s="13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 s="11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</row>
    <row r="210" spans="1:241" ht="12.75">
      <c r="A210" s="29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2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 s="13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EV210" s="13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 s="11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</row>
    <row r="211" spans="1:241" ht="12.75">
      <c r="A211" s="29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2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 s="13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EV211" s="13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 s="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</row>
    <row r="212" spans="1:241" ht="12.75">
      <c r="A212" s="29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 s="13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EV212" s="13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 s="11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</row>
    <row r="213" spans="1:241" ht="12.75">
      <c r="A213" s="29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2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 s="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EV213" s="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 s="11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</row>
    <row r="214" spans="1:241" ht="12.75">
      <c r="A214" s="29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2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 s="13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EV214" s="13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 s="11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</row>
    <row r="215" spans="1:241" ht="12.75">
      <c r="A215" s="29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2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 s="13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EV215" s="13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 s="11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</row>
    <row r="216" spans="1:241" ht="12.75">
      <c r="A216" s="29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2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 s="13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EV216" s="13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 s="11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</row>
    <row r="217" spans="1:241" ht="12.75">
      <c r="A217" s="29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2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 s="13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EV217" s="13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 s="11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</row>
    <row r="218" spans="1:241" ht="12.75">
      <c r="A218" s="29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2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 s="13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EV218" s="13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 s="11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</row>
    <row r="219" spans="1:241" ht="12.75">
      <c r="A219" s="2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2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 s="13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EV219" s="13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 s="11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</row>
    <row r="220" spans="1:241" ht="12.75">
      <c r="A220" s="29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2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 s="13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EV220" s="13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 s="11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</row>
    <row r="221" spans="1:241" ht="12.75">
      <c r="A221" s="29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2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 s="13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EV221" s="13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 s="1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</row>
    <row r="222" spans="1:241" ht="12.75">
      <c r="A222" s="29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 s="13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EV222" s="13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 s="11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</row>
    <row r="223" spans="1:241" ht="12.75">
      <c r="A223" s="29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2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 s="1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EV223" s="1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 s="11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</row>
    <row r="224" spans="1:241" ht="12.75">
      <c r="A224" s="29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 s="13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EV224" s="13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 s="11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</row>
    <row r="225" spans="1:241" ht="12.75">
      <c r="A225" s="29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2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 s="13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EV225" s="13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 s="11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</row>
    <row r="226" spans="1:241" ht="12.75">
      <c r="A226" s="29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2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 s="13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EV226" s="13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 s="11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</row>
    <row r="227" spans="1:241" ht="12.75">
      <c r="A227" s="29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2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 s="13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EV227" s="13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 s="11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</row>
    <row r="228" spans="1:241" ht="12.75">
      <c r="A228" s="29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2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 s="13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EV228" s="13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 s="11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</row>
    <row r="229" spans="1:241" ht="12.75">
      <c r="A229" s="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2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 s="13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EV229" s="13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 s="11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</row>
    <row r="230" spans="1:241" ht="12.75">
      <c r="A230" s="29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2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 s="13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EV230" s="13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 s="11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</row>
    <row r="231" spans="1:241" ht="12.75">
      <c r="A231" s="29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2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 s="13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EV231" s="13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 s="1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</row>
    <row r="232" spans="1:241" ht="12.75">
      <c r="A232" s="29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 s="13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EV232" s="13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 s="11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</row>
    <row r="233" spans="1:241" ht="12.75">
      <c r="A233" s="29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2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 s="1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EV233" s="1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 s="11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</row>
    <row r="234" spans="1:241" ht="12.75">
      <c r="A234" s="29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2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 s="13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EV234" s="13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 s="11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</row>
    <row r="235" spans="1:241" ht="12.75">
      <c r="A235" s="29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2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 s="13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EV235" s="13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 s="11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</row>
    <row r="236" spans="1:241" ht="12.75">
      <c r="A236" s="29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2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 s="13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EV236" s="13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 s="11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</row>
    <row r="237" spans="1:241" ht="12.75">
      <c r="A237" s="29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2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 s="13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EV237" s="13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 s="11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</row>
    <row r="238" spans="1:241" ht="12.75">
      <c r="A238" s="29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2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 s="13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EV238" s="13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 s="11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1" ht="12.75">
      <c r="A239" s="2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2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 s="13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EV239" s="13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 s="11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</row>
    <row r="240" spans="1:241" ht="12.75">
      <c r="A240" s="29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2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 s="13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EV240" s="13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 s="11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</row>
    <row r="241" spans="1:241" ht="12.75">
      <c r="A241" s="29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2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 s="13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EV241" s="13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 s="1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</row>
    <row r="242" spans="1:241" ht="12.75">
      <c r="A242" s="29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 s="13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EV242" s="13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 s="11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</row>
    <row r="243" spans="1:241" ht="12.75">
      <c r="A243" s="29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2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 s="1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EV243" s="1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 s="11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</row>
    <row r="244" spans="1:241" ht="12.75">
      <c r="A244" s="29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2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 s="13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EV244" s="13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 s="11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</row>
    <row r="245" spans="1:241" ht="12.75">
      <c r="A245" s="29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2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 s="13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EV245" s="13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 s="11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</row>
    <row r="246" spans="1:241" ht="12.75">
      <c r="A246" s="29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2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 s="13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EV246" s="13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 s="11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</row>
    <row r="247" spans="1:241" ht="12.75">
      <c r="A247" s="29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2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 s="13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EV247" s="13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 s="11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</row>
    <row r="248" spans="1:241" ht="12.75">
      <c r="A248" s="29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2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 s="13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EV248" s="13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 s="11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</row>
    <row r="249" spans="1:241" ht="12.75">
      <c r="A249" s="2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2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 s="13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EV249" s="13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 s="11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</row>
    <row r="250" spans="1:241" ht="12.75">
      <c r="A250" s="29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2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 s="13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EV250" s="13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 s="11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</row>
    <row r="251" spans="1:241" ht="12.75">
      <c r="A251" s="29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2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 s="13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EV251" s="13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 s="1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</row>
    <row r="252" spans="1:241" ht="12.75">
      <c r="A252" s="29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 s="13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EV252" s="13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 s="11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</row>
    <row r="253" spans="1:241" ht="12.75">
      <c r="A253" s="29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2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 s="1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EV253" s="1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 s="11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</row>
    <row r="254" spans="1:241" ht="12.75">
      <c r="A254" s="29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2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 s="13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EV254" s="13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 s="11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</row>
    <row r="255" spans="1:241" ht="12.75">
      <c r="A255" s="29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2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 s="13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EV255" s="13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 s="11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</row>
    <row r="256" spans="1:241" ht="12.75">
      <c r="A256" s="29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2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 s="13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EV256" s="13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 s="11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</row>
    <row r="257" spans="1:241" ht="12.75">
      <c r="A257" s="29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2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 s="13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EV257" s="13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 s="11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</row>
    <row r="258" spans="1:241" ht="12.75">
      <c r="A258" s="29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2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 s="13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EV258" s="13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 s="11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</row>
    <row r="259" spans="1:241" ht="12.75">
      <c r="A259" s="2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2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 s="13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EV259" s="13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 s="11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</row>
    <row r="260" spans="1:241" ht="12.75">
      <c r="A260" s="29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2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 s="13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EV260" s="13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 s="11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</row>
    <row r="261" spans="1:241" ht="12.75">
      <c r="A261" s="29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2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 s="13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EV261" s="13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 s="1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</row>
    <row r="262" spans="1:241" ht="12.75">
      <c r="A262" s="29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 s="13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EV262" s="13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 s="11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</row>
  </sheetData>
  <sheetProtection/>
  <printOptions gridLines="1" horizontalCentered="1"/>
  <pageMargins left="0.1968503937007874" right="0.5511811023622047" top="1.22" bottom="1.54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99-00
Segona Divisió B,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32" sqref="A3:A32"/>
    </sheetView>
  </sheetViews>
  <sheetFormatPr defaultColWidth="11.421875" defaultRowHeight="12.75"/>
  <cols>
    <col min="1" max="1" width="17.8515625" style="48" bestFit="1" customWidth="1"/>
    <col min="2" max="8" width="11.421875" style="51" customWidth="1"/>
    <col min="9" max="16384" width="11.421875" style="48" customWidth="1"/>
  </cols>
  <sheetData>
    <row r="1" spans="1:8" s="53" customFormat="1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7" s="52" customFormat="1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</row>
    <row r="3" spans="1:8" s="49" customFormat="1" ht="13.5" thickTop="1">
      <c r="A3" s="132" t="str">
        <f>'U.E. ALZIRA'!R3</f>
        <v>Lorca</v>
      </c>
      <c r="B3" s="70"/>
      <c r="C3" s="55"/>
      <c r="D3" s="64"/>
      <c r="E3" s="61"/>
      <c r="F3" s="55"/>
      <c r="G3" s="56"/>
      <c r="H3" s="49">
        <f>SUM(B3:G3)</f>
        <v>0</v>
      </c>
    </row>
    <row r="4" spans="1:15" s="49" customFormat="1" ht="12.75">
      <c r="A4" s="132" t="str">
        <f>'U.E. ALZIRA'!S3</f>
        <v>Manacor</v>
      </c>
      <c r="B4" s="71">
        <v>1</v>
      </c>
      <c r="C4" s="45"/>
      <c r="D4" s="44">
        <v>1</v>
      </c>
      <c r="E4" s="72"/>
      <c r="F4" s="45"/>
      <c r="G4" s="73"/>
      <c r="H4" s="49">
        <f aca="true" t="shared" si="0" ref="H4:H40">SUM(B4:G4)</f>
        <v>2</v>
      </c>
      <c r="I4" s="50"/>
      <c r="J4" s="50"/>
      <c r="K4" s="50"/>
      <c r="L4" s="50"/>
      <c r="M4" s="50"/>
      <c r="N4" s="50"/>
      <c r="O4" s="50"/>
    </row>
    <row r="5" spans="1:15" s="51" customFormat="1" ht="12.75">
      <c r="A5" s="133" t="str">
        <f>'U.E. ALZIRA'!T3</f>
        <v>PD Soriano</v>
      </c>
      <c r="B5" s="71"/>
      <c r="C5" s="45"/>
      <c r="D5" s="44"/>
      <c r="E5" s="72"/>
      <c r="F5" s="45"/>
      <c r="G5" s="73"/>
      <c r="H5" s="49">
        <f t="shared" si="0"/>
        <v>0</v>
      </c>
      <c r="I5" s="50"/>
      <c r="J5" s="50"/>
      <c r="K5" s="50"/>
      <c r="L5" s="50"/>
      <c r="M5" s="50"/>
      <c r="N5" s="50"/>
      <c r="O5" s="50"/>
    </row>
    <row r="6" spans="1:8" s="50" customFormat="1" ht="12.75">
      <c r="A6" s="133" t="str">
        <f>'U.E. ALZIRA'!U3</f>
        <v>Hellín</v>
      </c>
      <c r="B6" s="71"/>
      <c r="C6" s="45"/>
      <c r="D6" s="44"/>
      <c r="E6" s="72"/>
      <c r="F6" s="45"/>
      <c r="G6" s="73"/>
      <c r="H6" s="49">
        <f t="shared" si="0"/>
        <v>0</v>
      </c>
    </row>
    <row r="7" spans="1:15" s="51" customFormat="1" ht="12.75">
      <c r="A7" s="133" t="str">
        <f>'U.E. ALZIRA'!V3</f>
        <v>Castelló</v>
      </c>
      <c r="B7" s="71"/>
      <c r="C7" s="45"/>
      <c r="D7" s="44"/>
      <c r="E7" s="72"/>
      <c r="F7" s="45">
        <v>1</v>
      </c>
      <c r="G7" s="73"/>
      <c r="H7" s="49">
        <f t="shared" si="0"/>
        <v>1</v>
      </c>
      <c r="I7" s="50">
        <v>1</v>
      </c>
      <c r="J7" s="50">
        <v>2</v>
      </c>
      <c r="K7" s="50"/>
      <c r="L7" s="50"/>
      <c r="M7" s="50"/>
      <c r="N7" s="50"/>
      <c r="O7" s="50"/>
    </row>
    <row r="8" spans="1:8" s="50" customFormat="1" ht="12.75">
      <c r="A8" s="133" t="str">
        <f>'U.E. ALZIRA'!W3</f>
        <v>Villena</v>
      </c>
      <c r="B8" s="71"/>
      <c r="C8" s="45"/>
      <c r="D8" s="44"/>
      <c r="E8" s="72"/>
      <c r="F8" s="45"/>
      <c r="G8" s="73"/>
      <c r="H8" s="49">
        <f t="shared" si="0"/>
        <v>0</v>
      </c>
    </row>
    <row r="9" spans="1:15" s="51" customFormat="1" ht="12.75">
      <c r="A9" s="133" t="str">
        <f>'U.E. ALZIRA'!X3</f>
        <v>Alacant</v>
      </c>
      <c r="B9" s="71"/>
      <c r="C9" s="45"/>
      <c r="D9" s="44"/>
      <c r="E9" s="72"/>
      <c r="F9" s="45"/>
      <c r="G9" s="73"/>
      <c r="H9" s="49">
        <f t="shared" si="0"/>
        <v>0</v>
      </c>
      <c r="I9" s="48"/>
      <c r="J9" s="48"/>
      <c r="K9" s="48"/>
      <c r="L9" s="48"/>
      <c r="M9" s="48"/>
      <c r="N9" s="48"/>
      <c r="O9" s="48"/>
    </row>
    <row r="10" spans="1:8" ht="12.75">
      <c r="A10" s="133" t="str">
        <f>'U.E. ALZIRA'!Y3</f>
        <v>Naval</v>
      </c>
      <c r="B10" s="71"/>
      <c r="C10" s="45"/>
      <c r="D10" s="44"/>
      <c r="E10" s="72"/>
      <c r="F10" s="45"/>
      <c r="G10" s="73"/>
      <c r="H10" s="49">
        <f t="shared" si="0"/>
        <v>0</v>
      </c>
    </row>
    <row r="11" spans="1:15" s="51" customFormat="1" ht="12.75">
      <c r="A11" s="133" t="str">
        <f>'U.E. ALZIRA'!Z3</f>
        <v>Albacete</v>
      </c>
      <c r="B11" s="71">
        <v>1</v>
      </c>
      <c r="C11" s="45">
        <v>1</v>
      </c>
      <c r="D11" s="44"/>
      <c r="E11" s="72">
        <v>1</v>
      </c>
      <c r="F11" s="45"/>
      <c r="G11" s="73"/>
      <c r="H11" s="49">
        <f t="shared" si="0"/>
        <v>3</v>
      </c>
      <c r="I11" s="48"/>
      <c r="J11" s="48"/>
      <c r="K11" s="48"/>
      <c r="L11" s="48"/>
      <c r="M11" s="48"/>
      <c r="N11" s="48"/>
      <c r="O11" s="48"/>
    </row>
    <row r="12" spans="1:8" ht="12.75">
      <c r="A12" s="133" t="str">
        <f>'U.E. ALZIRA'!AA3</f>
        <v>Maó</v>
      </c>
      <c r="B12" s="71"/>
      <c r="C12" s="45"/>
      <c r="D12" s="44"/>
      <c r="E12" s="72"/>
      <c r="F12" s="45"/>
      <c r="G12" s="73"/>
      <c r="H12" s="49">
        <f t="shared" si="0"/>
        <v>0</v>
      </c>
    </row>
    <row r="13" spans="1:15" s="51" customFormat="1" ht="12.75">
      <c r="A13" s="133" t="str">
        <f>'U.E. ALZIRA'!AB3</f>
        <v>Catarroja</v>
      </c>
      <c r="B13" s="71"/>
      <c r="C13" s="45">
        <v>1</v>
      </c>
      <c r="D13" s="44"/>
      <c r="E13" s="72"/>
      <c r="F13" s="45"/>
      <c r="G13" s="73"/>
      <c r="H13" s="49">
        <f t="shared" si="0"/>
        <v>1</v>
      </c>
      <c r="I13" s="48"/>
      <c r="J13" s="48"/>
      <c r="K13" s="48"/>
      <c r="L13" s="48"/>
      <c r="M13" s="48"/>
      <c r="N13" s="48"/>
      <c r="O13" s="48"/>
    </row>
    <row r="14" spans="1:8" ht="12.75">
      <c r="A14" s="133" t="str">
        <f>'U.E. ALZIRA'!AC3</f>
        <v>Elx</v>
      </c>
      <c r="B14" s="71"/>
      <c r="C14" s="45"/>
      <c r="D14" s="44"/>
      <c r="E14" s="72"/>
      <c r="F14" s="45"/>
      <c r="G14" s="73"/>
      <c r="H14" s="49">
        <f t="shared" si="0"/>
        <v>0</v>
      </c>
    </row>
    <row r="15" spans="1:15" s="51" customFormat="1" ht="12.75">
      <c r="A15" s="133" t="str">
        <f>'U.E. ALZIRA'!AD3</f>
        <v>Llevant</v>
      </c>
      <c r="B15" s="71"/>
      <c r="C15" s="45"/>
      <c r="D15" s="44"/>
      <c r="E15" s="72"/>
      <c r="F15" s="45"/>
      <c r="G15" s="73"/>
      <c r="H15" s="49">
        <f t="shared" si="0"/>
        <v>0</v>
      </c>
      <c r="I15" s="48"/>
      <c r="J15" s="48"/>
      <c r="K15" s="48"/>
      <c r="L15" s="48"/>
      <c r="M15" s="48"/>
      <c r="N15" s="48"/>
      <c r="O15" s="48"/>
    </row>
    <row r="16" spans="1:8" ht="12.75">
      <c r="A16" s="133" t="str">
        <f>'U.E. ALZIRA'!AE3</f>
        <v>Novelda</v>
      </c>
      <c r="B16" s="71"/>
      <c r="C16" s="45">
        <v>1</v>
      </c>
      <c r="D16" s="44"/>
      <c r="E16" s="72"/>
      <c r="F16" s="45">
        <v>1</v>
      </c>
      <c r="G16" s="73"/>
      <c r="H16" s="49">
        <f t="shared" si="0"/>
        <v>2</v>
      </c>
    </row>
    <row r="17" spans="1:15" s="51" customFormat="1" ht="12.75">
      <c r="A17" s="133" t="str">
        <f>'U.E. ALZIRA'!AF3</f>
        <v>Aspense</v>
      </c>
      <c r="B17" s="71"/>
      <c r="C17" s="45"/>
      <c r="D17" s="44"/>
      <c r="E17" s="72"/>
      <c r="F17" s="45"/>
      <c r="G17" s="73"/>
      <c r="H17" s="49">
        <f t="shared" si="0"/>
        <v>0</v>
      </c>
      <c r="I17" s="48"/>
      <c r="J17" s="48"/>
      <c r="K17" s="48"/>
      <c r="L17" s="48"/>
      <c r="M17" s="48"/>
      <c r="N17" s="48"/>
      <c r="O17" s="48"/>
    </row>
    <row r="18" spans="1:8" ht="12.75">
      <c r="A18" s="133" t="str">
        <f>'U.E. ALZIRA'!AG3</f>
        <v>Lorca</v>
      </c>
      <c r="B18" s="71"/>
      <c r="C18" s="45">
        <v>1</v>
      </c>
      <c r="D18" s="44">
        <v>1</v>
      </c>
      <c r="E18" s="72"/>
      <c r="F18" s="45"/>
      <c r="G18" s="73"/>
      <c r="H18" s="49">
        <f t="shared" si="0"/>
        <v>2</v>
      </c>
    </row>
    <row r="19" spans="1:15" s="51" customFormat="1" ht="12.75">
      <c r="A19" s="133" t="str">
        <f>'U.E. ALZIRA'!AH3</f>
        <v>Manacor</v>
      </c>
      <c r="B19" s="71"/>
      <c r="C19" s="45"/>
      <c r="D19" s="44"/>
      <c r="E19" s="72"/>
      <c r="F19" s="45"/>
      <c r="G19" s="73"/>
      <c r="H19" s="49">
        <f t="shared" si="0"/>
        <v>0</v>
      </c>
      <c r="I19" s="48"/>
      <c r="J19" s="48"/>
      <c r="K19" s="48"/>
      <c r="L19" s="48"/>
      <c r="M19" s="48"/>
      <c r="N19" s="48"/>
      <c r="O19" s="48"/>
    </row>
    <row r="20" spans="1:8" ht="12.75">
      <c r="A20" s="133" t="str">
        <f>'U.E. ALZIRA'!AI3</f>
        <v>PD Soriano</v>
      </c>
      <c r="B20" s="71"/>
      <c r="C20" s="45"/>
      <c r="D20" s="44"/>
      <c r="E20" s="72"/>
      <c r="F20" s="45">
        <v>1</v>
      </c>
      <c r="G20" s="73"/>
      <c r="H20" s="49">
        <f t="shared" si="0"/>
        <v>1</v>
      </c>
    </row>
    <row r="21" spans="1:15" s="51" customFormat="1" ht="12.75">
      <c r="A21" s="133" t="str">
        <f>'U.E. ALZIRA'!AJ3</f>
        <v>Hellín</v>
      </c>
      <c r="B21" s="71"/>
      <c r="C21" s="45"/>
      <c r="D21" s="44"/>
      <c r="E21" s="72"/>
      <c r="F21" s="45"/>
      <c r="G21" s="73">
        <v>1</v>
      </c>
      <c r="H21" s="49">
        <f t="shared" si="0"/>
        <v>1</v>
      </c>
      <c r="I21" s="48"/>
      <c r="J21" s="48"/>
      <c r="K21" s="48"/>
      <c r="L21" s="48"/>
      <c r="M21" s="48"/>
      <c r="N21" s="48"/>
      <c r="O21" s="48"/>
    </row>
    <row r="22" spans="1:8" ht="12.75">
      <c r="A22" s="133" t="str">
        <f>'U.E. ALZIRA'!AK3</f>
        <v>Castelló</v>
      </c>
      <c r="B22" s="71"/>
      <c r="C22" s="45"/>
      <c r="D22" s="44"/>
      <c r="E22" s="72"/>
      <c r="F22" s="45">
        <v>1</v>
      </c>
      <c r="G22" s="73"/>
      <c r="H22" s="49">
        <f t="shared" si="0"/>
        <v>1</v>
      </c>
    </row>
    <row r="23" spans="1:15" s="51" customFormat="1" ht="12.75">
      <c r="A23" s="133" t="str">
        <f>'U.E. ALZIRA'!AL3</f>
        <v>Villena</v>
      </c>
      <c r="B23" s="71"/>
      <c r="C23" s="45">
        <v>2</v>
      </c>
      <c r="D23" s="44"/>
      <c r="E23" s="72"/>
      <c r="F23" s="45"/>
      <c r="G23" s="73"/>
      <c r="H23" s="49">
        <f t="shared" si="0"/>
        <v>2</v>
      </c>
      <c r="I23" s="48"/>
      <c r="J23" s="48"/>
      <c r="K23" s="48"/>
      <c r="L23" s="48"/>
      <c r="M23" s="48"/>
      <c r="N23" s="48"/>
      <c r="O23" s="48"/>
    </row>
    <row r="24" spans="1:8" ht="12.75">
      <c r="A24" s="133" t="str">
        <f>'U.E. ALZIRA'!AM3</f>
        <v>Alacant</v>
      </c>
      <c r="B24" s="71"/>
      <c r="C24" s="45"/>
      <c r="D24" s="44"/>
      <c r="E24" s="72"/>
      <c r="F24" s="45"/>
      <c r="G24" s="73"/>
      <c r="H24" s="49">
        <f t="shared" si="0"/>
        <v>0</v>
      </c>
    </row>
    <row r="25" spans="1:15" s="51" customFormat="1" ht="12.75">
      <c r="A25" s="133" t="str">
        <f>'U.E. ALZIRA'!AN3</f>
        <v>Naval</v>
      </c>
      <c r="B25" s="71">
        <v>1</v>
      </c>
      <c r="C25" s="45"/>
      <c r="D25" s="44"/>
      <c r="E25" s="72">
        <v>2</v>
      </c>
      <c r="F25" s="45"/>
      <c r="G25" s="73"/>
      <c r="H25" s="49">
        <f t="shared" si="0"/>
        <v>3</v>
      </c>
      <c r="I25" s="48"/>
      <c r="J25" s="48"/>
      <c r="K25" s="48"/>
      <c r="L25" s="48"/>
      <c r="M25" s="48"/>
      <c r="N25" s="48"/>
      <c r="O25" s="48"/>
    </row>
    <row r="26" spans="1:8" ht="12.75">
      <c r="A26" s="133" t="str">
        <f>'U.E. ALZIRA'!AO3</f>
        <v>Albacete</v>
      </c>
      <c r="B26" s="71"/>
      <c r="C26" s="45"/>
      <c r="D26" s="44"/>
      <c r="E26" s="72"/>
      <c r="F26" s="45"/>
      <c r="G26" s="73"/>
      <c r="H26" s="49">
        <f t="shared" si="0"/>
        <v>0</v>
      </c>
    </row>
    <row r="27" spans="1:15" s="51" customFormat="1" ht="12.75">
      <c r="A27" s="133" t="str">
        <f>'U.E. ALZIRA'!AP3</f>
        <v>Maó</v>
      </c>
      <c r="B27" s="71"/>
      <c r="C27" s="45"/>
      <c r="D27" s="44"/>
      <c r="E27" s="72"/>
      <c r="F27" s="45"/>
      <c r="G27" s="73"/>
      <c r="H27" s="49">
        <f t="shared" si="0"/>
        <v>0</v>
      </c>
      <c r="I27" s="48"/>
      <c r="J27" s="48"/>
      <c r="K27" s="48"/>
      <c r="L27" s="48"/>
      <c r="M27" s="48"/>
      <c r="N27" s="48"/>
      <c r="O27" s="48"/>
    </row>
    <row r="28" spans="1:8" ht="12.75">
      <c r="A28" s="133" t="str">
        <f>'U.E. ALZIRA'!AQ3</f>
        <v>Catarroja</v>
      </c>
      <c r="B28" s="71"/>
      <c r="C28" s="45"/>
      <c r="D28" s="44"/>
      <c r="E28" s="72"/>
      <c r="F28" s="45"/>
      <c r="G28" s="73"/>
      <c r="H28" s="49">
        <f t="shared" si="0"/>
        <v>0</v>
      </c>
    </row>
    <row r="29" spans="1:15" s="51" customFormat="1" ht="12.75">
      <c r="A29" s="133" t="str">
        <f>'U.E. ALZIRA'!AR3</f>
        <v>Elx</v>
      </c>
      <c r="B29" s="71"/>
      <c r="C29" s="45"/>
      <c r="D29" s="44"/>
      <c r="E29" s="72"/>
      <c r="F29" s="45"/>
      <c r="G29" s="73"/>
      <c r="H29" s="49">
        <f t="shared" si="0"/>
        <v>0</v>
      </c>
      <c r="I29" s="48"/>
      <c r="J29" s="48"/>
      <c r="K29" s="48"/>
      <c r="L29" s="48"/>
      <c r="M29" s="48"/>
      <c r="N29" s="48"/>
      <c r="O29" s="48"/>
    </row>
    <row r="30" spans="1:8" ht="12.75">
      <c r="A30" s="133" t="str">
        <f>'U.E. ALZIRA'!AS3</f>
        <v>Llevant</v>
      </c>
      <c r="B30" s="71"/>
      <c r="C30" s="45"/>
      <c r="D30" s="44"/>
      <c r="E30" s="72"/>
      <c r="F30" s="45"/>
      <c r="G30" s="73"/>
      <c r="H30" s="49">
        <f t="shared" si="0"/>
        <v>0</v>
      </c>
    </row>
    <row r="31" spans="1:15" s="51" customFormat="1" ht="12.75">
      <c r="A31" s="133" t="str">
        <f>'U.E. ALZIRA'!AT3</f>
        <v>Novelda</v>
      </c>
      <c r="B31" s="71">
        <v>2</v>
      </c>
      <c r="C31" s="45">
        <v>1</v>
      </c>
      <c r="D31" s="44"/>
      <c r="E31" s="72"/>
      <c r="F31" s="45">
        <v>1</v>
      </c>
      <c r="G31" s="73">
        <v>1</v>
      </c>
      <c r="H31" s="49">
        <f t="shared" si="0"/>
        <v>5</v>
      </c>
      <c r="I31" s="48"/>
      <c r="J31" s="48"/>
      <c r="K31" s="48"/>
      <c r="L31" s="48"/>
      <c r="M31" s="48"/>
      <c r="N31" s="48"/>
      <c r="O31" s="48"/>
    </row>
    <row r="32" spans="1:8" ht="13.5" thickBot="1">
      <c r="A32" s="134" t="str">
        <f>'U.E. ALZIRA'!AU3</f>
        <v>Aspense</v>
      </c>
      <c r="B32" s="74"/>
      <c r="C32" s="75"/>
      <c r="D32" s="76"/>
      <c r="E32" s="77"/>
      <c r="F32" s="75"/>
      <c r="G32" s="78"/>
      <c r="H32" s="49">
        <f t="shared" si="0"/>
        <v>0</v>
      </c>
    </row>
    <row r="33" spans="1:8" ht="12.75" hidden="1">
      <c r="A33" s="132">
        <f>'U.E. ALZIRA'!AV3</f>
        <v>0</v>
      </c>
      <c r="B33" s="177"/>
      <c r="C33" s="178"/>
      <c r="D33" s="179"/>
      <c r="E33" s="180"/>
      <c r="F33" s="178"/>
      <c r="G33" s="181"/>
      <c r="H33" s="49">
        <f t="shared" si="0"/>
        <v>0</v>
      </c>
    </row>
    <row r="34" spans="1:8" ht="12.75" hidden="1">
      <c r="A34" s="133">
        <f>'U.E. ALZIRA'!AW3</f>
        <v>0</v>
      </c>
      <c r="B34" s="71"/>
      <c r="C34" s="45"/>
      <c r="D34" s="44"/>
      <c r="E34" s="72"/>
      <c r="F34" s="45"/>
      <c r="G34" s="73"/>
      <c r="H34" s="49">
        <f t="shared" si="0"/>
        <v>0</v>
      </c>
    </row>
    <row r="35" spans="1:8" ht="12.75" hidden="1">
      <c r="A35" s="133">
        <f>'U.E. ALZIRA'!AX3</f>
        <v>0</v>
      </c>
      <c r="B35" s="71"/>
      <c r="C35" s="45"/>
      <c r="D35" s="44"/>
      <c r="E35" s="72"/>
      <c r="F35" s="45"/>
      <c r="G35" s="73"/>
      <c r="H35" s="49">
        <f t="shared" si="0"/>
        <v>0</v>
      </c>
    </row>
    <row r="36" spans="1:8" ht="12.75" hidden="1">
      <c r="A36" s="133">
        <f>'U.E. ALZIRA'!AY3</f>
        <v>0</v>
      </c>
      <c r="B36" s="71"/>
      <c r="C36" s="45"/>
      <c r="D36" s="44"/>
      <c r="E36" s="72"/>
      <c r="F36" s="45"/>
      <c r="G36" s="73"/>
      <c r="H36" s="49">
        <f t="shared" si="0"/>
        <v>0</v>
      </c>
    </row>
    <row r="37" spans="1:8" ht="12.75" hidden="1">
      <c r="A37" s="133">
        <f>'U.E. ALZIRA'!AZ3</f>
        <v>0</v>
      </c>
      <c r="B37" s="71"/>
      <c r="C37" s="45"/>
      <c r="D37" s="44"/>
      <c r="E37" s="72"/>
      <c r="F37" s="45"/>
      <c r="G37" s="73"/>
      <c r="H37" s="49">
        <f t="shared" si="0"/>
        <v>0</v>
      </c>
    </row>
    <row r="38" spans="1:8" ht="12.75" hidden="1">
      <c r="A38" s="133">
        <f>'U.E. ALZIRA'!BA3</f>
        <v>0</v>
      </c>
      <c r="B38" s="71"/>
      <c r="C38" s="45"/>
      <c r="D38" s="44"/>
      <c r="E38" s="72"/>
      <c r="F38" s="45"/>
      <c r="G38" s="73"/>
      <c r="H38" s="49">
        <f t="shared" si="0"/>
        <v>0</v>
      </c>
    </row>
    <row r="39" spans="1:8" ht="12.75" hidden="1">
      <c r="A39" s="133">
        <f>'U.E. ALZIRA'!BB3</f>
        <v>0</v>
      </c>
      <c r="B39" s="71"/>
      <c r="C39" s="45"/>
      <c r="D39" s="44"/>
      <c r="E39" s="72"/>
      <c r="F39" s="45"/>
      <c r="G39" s="73"/>
      <c r="H39" s="49">
        <f t="shared" si="0"/>
        <v>0</v>
      </c>
    </row>
    <row r="40" spans="1:8" ht="13.5" hidden="1" thickBot="1">
      <c r="A40" s="134">
        <f>'U.E. ALZIRA'!BC3</f>
        <v>0</v>
      </c>
      <c r="B40" s="74"/>
      <c r="C40" s="75"/>
      <c r="D40" s="76"/>
      <c r="E40" s="77"/>
      <c r="F40" s="75"/>
      <c r="G40" s="78"/>
      <c r="H40" s="49">
        <f t="shared" si="0"/>
        <v>0</v>
      </c>
    </row>
    <row r="41" spans="2:7" ht="13.5" thickTop="1">
      <c r="B41" s="48"/>
      <c r="C41" s="48"/>
      <c r="D41" s="48"/>
      <c r="E41" s="48"/>
      <c r="F41" s="48"/>
      <c r="G41" s="48"/>
    </row>
    <row r="42" ht="13.5" thickBot="1"/>
    <row r="43" spans="1:14" ht="14.25" thickBot="1" thickTop="1">
      <c r="A43" s="101" t="s">
        <v>34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5</v>
      </c>
      <c r="C45" s="118">
        <f>(B45/N45)</f>
        <v>0.20833333333333334</v>
      </c>
      <c r="D45" s="75">
        <f>SUM(C3:C40)</f>
        <v>7</v>
      </c>
      <c r="E45" s="118">
        <f>(D45/N45)</f>
        <v>0.2916666666666667</v>
      </c>
      <c r="F45" s="75">
        <f>SUM(D3:D40)</f>
        <v>2</v>
      </c>
      <c r="G45" s="119">
        <f>(F45/N45)</f>
        <v>0.08333333333333333</v>
      </c>
      <c r="H45" s="117">
        <f>SUM(E3:E40)</f>
        <v>3</v>
      </c>
      <c r="I45" s="118">
        <f>(H45/N45)</f>
        <v>0.125</v>
      </c>
      <c r="J45" s="75">
        <f>SUM(F3:F40)</f>
        <v>5</v>
      </c>
      <c r="K45" s="118">
        <f>(J45/N45)</f>
        <v>0.20833333333333334</v>
      </c>
      <c r="L45" s="75">
        <f>SUM(G3:G40)</f>
        <v>2</v>
      </c>
      <c r="M45" s="119">
        <f>(L45/N45)</f>
        <v>0.08333333333333333</v>
      </c>
      <c r="N45" s="121">
        <f>SUM(H3:H40)</f>
        <v>24</v>
      </c>
    </row>
    <row r="46" ht="13.5" thickTop="1"/>
    <row r="47" spans="2:7" ht="12.75">
      <c r="B47" s="51" t="s">
        <v>41</v>
      </c>
      <c r="C47" s="51" t="s">
        <v>42</v>
      </c>
      <c r="E47" s="51" t="s">
        <v>44</v>
      </c>
      <c r="F47" s="51" t="s">
        <v>43</v>
      </c>
      <c r="G47" s="51" t="s">
        <v>45</v>
      </c>
    </row>
    <row r="48" spans="2:7" ht="12.75">
      <c r="B48" s="51">
        <f>B45+D45+F45</f>
        <v>14</v>
      </c>
      <c r="C48" s="51">
        <f>H45+J45+L45</f>
        <v>10</v>
      </c>
      <c r="E48" s="51">
        <f>B45+H45</f>
        <v>8</v>
      </c>
      <c r="F48" s="51">
        <f>D45+J45</f>
        <v>12</v>
      </c>
      <c r="G48" s="51">
        <f>F45+L45</f>
        <v>4</v>
      </c>
    </row>
    <row r="49" spans="1:15" s="51" customFormat="1" ht="12.75">
      <c r="A49" s="48"/>
      <c r="I49" s="48"/>
      <c r="J49" s="48"/>
      <c r="K49" s="48"/>
      <c r="L49" s="48"/>
      <c r="M49" s="48"/>
      <c r="N49" s="48"/>
      <c r="O49" s="48"/>
    </row>
    <row r="51" spans="1:15" s="51" customFormat="1" ht="12.75">
      <c r="A51" s="48"/>
      <c r="I51" s="48"/>
      <c r="J51" s="48"/>
      <c r="K51" s="48"/>
      <c r="L51" s="48"/>
      <c r="M51" s="48"/>
      <c r="N51" s="48"/>
      <c r="O51" s="4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 t="str">
        <f>'U.E. ALZIRA'!R3</f>
        <v>Lorca</v>
      </c>
      <c r="B3" s="70"/>
      <c r="C3" s="55"/>
      <c r="D3" s="64"/>
      <c r="E3" s="61"/>
      <c r="F3" s="55"/>
      <c r="G3" s="56"/>
      <c r="H3" s="49">
        <f>SUM(B3:G3)</f>
        <v>0</v>
      </c>
    </row>
    <row r="4" spans="1:8" ht="12.75">
      <c r="A4" s="132" t="str">
        <f>'U.E. ALZIRA'!S3</f>
        <v>Manacor</v>
      </c>
      <c r="B4" s="71"/>
      <c r="C4" s="45"/>
      <c r="D4" s="44">
        <v>1</v>
      </c>
      <c r="E4" s="72">
        <v>1</v>
      </c>
      <c r="F4" s="45"/>
      <c r="G4" s="73"/>
      <c r="H4" s="49">
        <f aca="true" t="shared" si="0" ref="H4:H40">SUM(B4:G4)</f>
        <v>2</v>
      </c>
    </row>
    <row r="5" spans="1:8" ht="12.75">
      <c r="A5" s="133" t="str">
        <f>'U.E. ALZIRA'!T3</f>
        <v>PD Soriano</v>
      </c>
      <c r="B5" s="71"/>
      <c r="C5" s="45"/>
      <c r="D5" s="44"/>
      <c r="E5" s="72"/>
      <c r="F5" s="45"/>
      <c r="G5" s="73"/>
      <c r="H5" s="49">
        <f t="shared" si="0"/>
        <v>0</v>
      </c>
    </row>
    <row r="6" spans="1:8" ht="12.75">
      <c r="A6" s="133" t="str">
        <f>'U.E. ALZIRA'!U3</f>
        <v>Hellín</v>
      </c>
      <c r="B6" s="71"/>
      <c r="C6" s="45"/>
      <c r="D6" s="44"/>
      <c r="E6" s="72"/>
      <c r="F6" s="45"/>
      <c r="G6" s="73"/>
      <c r="H6" s="49">
        <f t="shared" si="0"/>
        <v>0</v>
      </c>
    </row>
    <row r="7" spans="1:8" ht="12.75">
      <c r="A7" s="133" t="str">
        <f>'U.E. ALZIRA'!V3</f>
        <v>Castelló</v>
      </c>
      <c r="B7" s="71"/>
      <c r="C7" s="45"/>
      <c r="D7" s="44"/>
      <c r="E7" s="72"/>
      <c r="F7" s="45"/>
      <c r="G7" s="73"/>
      <c r="H7" s="49">
        <f t="shared" si="0"/>
        <v>0</v>
      </c>
    </row>
    <row r="8" spans="1:8" ht="12.75">
      <c r="A8" s="133" t="str">
        <f>'U.E. ALZIRA'!W3</f>
        <v>Villena</v>
      </c>
      <c r="B8" s="71"/>
      <c r="C8" s="45"/>
      <c r="D8" s="44"/>
      <c r="E8" s="72"/>
      <c r="F8" s="45"/>
      <c r="G8" s="73"/>
      <c r="H8" s="49">
        <f t="shared" si="0"/>
        <v>0</v>
      </c>
    </row>
    <row r="9" spans="1:8" ht="12.75">
      <c r="A9" s="133" t="str">
        <f>'U.E. ALZIRA'!X3</f>
        <v>Alacant</v>
      </c>
      <c r="B9" s="71"/>
      <c r="C9" s="45"/>
      <c r="D9" s="44"/>
      <c r="E9" s="72"/>
      <c r="F9" s="45">
        <v>1</v>
      </c>
      <c r="G9" s="73"/>
      <c r="H9" s="49">
        <f t="shared" si="0"/>
        <v>1</v>
      </c>
    </row>
    <row r="10" spans="1:8" ht="12.75">
      <c r="A10" s="133" t="str">
        <f>'U.E. ALZIRA'!Y3</f>
        <v>Naval</v>
      </c>
      <c r="B10" s="71"/>
      <c r="C10" s="45"/>
      <c r="D10" s="44"/>
      <c r="E10" s="72"/>
      <c r="F10" s="45"/>
      <c r="G10" s="73"/>
      <c r="H10" s="49">
        <f t="shared" si="0"/>
        <v>0</v>
      </c>
    </row>
    <row r="11" spans="1:8" ht="12.75">
      <c r="A11" s="133" t="str">
        <f>'U.E. ALZIRA'!Z3</f>
        <v>Albacete</v>
      </c>
      <c r="B11" s="71"/>
      <c r="C11" s="45"/>
      <c r="D11" s="44"/>
      <c r="E11" s="72"/>
      <c r="F11" s="45"/>
      <c r="G11" s="73"/>
      <c r="H11" s="49">
        <f t="shared" si="0"/>
        <v>0</v>
      </c>
    </row>
    <row r="12" spans="1:8" ht="12.75">
      <c r="A12" s="133" t="str">
        <f>'U.E. ALZIRA'!AA3</f>
        <v>Maó</v>
      </c>
      <c r="B12" s="71"/>
      <c r="C12" s="45"/>
      <c r="D12" s="44"/>
      <c r="E12" s="72"/>
      <c r="F12" s="45"/>
      <c r="G12" s="73"/>
      <c r="H12" s="49">
        <f t="shared" si="0"/>
        <v>0</v>
      </c>
    </row>
    <row r="13" spans="1:8" ht="12.75">
      <c r="A13" s="133" t="str">
        <f>'U.E. ALZIRA'!AB3</f>
        <v>Catarroja</v>
      </c>
      <c r="B13" s="71"/>
      <c r="C13" s="45"/>
      <c r="D13" s="44"/>
      <c r="E13" s="72"/>
      <c r="F13" s="45"/>
      <c r="G13" s="73"/>
      <c r="H13" s="49">
        <f t="shared" si="0"/>
        <v>0</v>
      </c>
    </row>
    <row r="14" spans="1:8" ht="12.75">
      <c r="A14" s="133" t="str">
        <f>'U.E. ALZIRA'!AC3</f>
        <v>Elx</v>
      </c>
      <c r="B14" s="71"/>
      <c r="C14" s="45"/>
      <c r="D14" s="44"/>
      <c r="E14" s="72"/>
      <c r="F14" s="45"/>
      <c r="G14" s="73"/>
      <c r="H14" s="49">
        <f t="shared" si="0"/>
        <v>0</v>
      </c>
    </row>
    <row r="15" spans="1:8" ht="12.75">
      <c r="A15" s="133" t="str">
        <f>'U.E. ALZIRA'!AD3</f>
        <v>Llevant</v>
      </c>
      <c r="B15" s="71">
        <v>1</v>
      </c>
      <c r="C15" s="45"/>
      <c r="D15" s="44"/>
      <c r="E15" s="72"/>
      <c r="F15" s="45"/>
      <c r="G15" s="73"/>
      <c r="H15" s="49">
        <f t="shared" si="0"/>
        <v>1</v>
      </c>
    </row>
    <row r="16" spans="1:8" ht="12.75">
      <c r="A16" s="133" t="str">
        <f>'U.E. ALZIRA'!AE3</f>
        <v>Novelda</v>
      </c>
      <c r="B16" s="71">
        <v>1</v>
      </c>
      <c r="C16" s="45"/>
      <c r="D16" s="44"/>
      <c r="E16" s="72">
        <v>1</v>
      </c>
      <c r="F16" s="45"/>
      <c r="G16" s="73">
        <v>1</v>
      </c>
      <c r="H16" s="49">
        <f t="shared" si="0"/>
        <v>3</v>
      </c>
    </row>
    <row r="17" spans="1:8" ht="12.75">
      <c r="A17" s="133" t="str">
        <f>'U.E. ALZIRA'!AF3</f>
        <v>Aspense</v>
      </c>
      <c r="B17" s="71"/>
      <c r="C17" s="45"/>
      <c r="D17" s="44"/>
      <c r="E17" s="72"/>
      <c r="F17" s="45"/>
      <c r="G17" s="73"/>
      <c r="H17" s="49">
        <f t="shared" si="0"/>
        <v>0</v>
      </c>
    </row>
    <row r="18" spans="1:8" ht="12.75">
      <c r="A18" s="133" t="str">
        <f>'U.E. ALZIRA'!AG3</f>
        <v>Lorca</v>
      </c>
      <c r="B18" s="71"/>
      <c r="C18" s="45"/>
      <c r="D18" s="44"/>
      <c r="E18" s="72"/>
      <c r="F18" s="45"/>
      <c r="G18" s="73">
        <v>1</v>
      </c>
      <c r="H18" s="49">
        <f t="shared" si="0"/>
        <v>1</v>
      </c>
    </row>
    <row r="19" spans="1:8" ht="12.75">
      <c r="A19" s="133" t="str">
        <f>'U.E. ALZIRA'!AH3</f>
        <v>Manacor</v>
      </c>
      <c r="B19" s="71"/>
      <c r="C19" s="45"/>
      <c r="D19" s="44"/>
      <c r="E19" s="72"/>
      <c r="F19" s="45"/>
      <c r="G19" s="73"/>
      <c r="H19" s="49">
        <f t="shared" si="0"/>
        <v>0</v>
      </c>
    </row>
    <row r="20" spans="1:8" ht="12.75">
      <c r="A20" s="133" t="str">
        <f>'U.E. ALZIRA'!AI3</f>
        <v>PD Soriano</v>
      </c>
      <c r="B20" s="71">
        <v>1</v>
      </c>
      <c r="C20" s="45"/>
      <c r="D20" s="44"/>
      <c r="E20" s="72"/>
      <c r="F20" s="45"/>
      <c r="G20" s="73"/>
      <c r="H20" s="49">
        <f t="shared" si="0"/>
        <v>1</v>
      </c>
    </row>
    <row r="21" spans="1:8" ht="12.75">
      <c r="A21" s="133" t="str">
        <f>'U.E. ALZIRA'!AJ3</f>
        <v>Hellín</v>
      </c>
      <c r="B21" s="71"/>
      <c r="C21" s="45">
        <v>2</v>
      </c>
      <c r="D21" s="44"/>
      <c r="E21" s="72"/>
      <c r="F21" s="45">
        <v>1</v>
      </c>
      <c r="G21" s="73">
        <v>2</v>
      </c>
      <c r="H21" s="49">
        <f t="shared" si="0"/>
        <v>5</v>
      </c>
    </row>
    <row r="22" spans="1:8" ht="12.75">
      <c r="A22" s="133" t="str">
        <f>'U.E. ALZIRA'!AK3</f>
        <v>Castelló</v>
      </c>
      <c r="B22" s="71">
        <v>1</v>
      </c>
      <c r="C22" s="45"/>
      <c r="D22" s="44">
        <v>1</v>
      </c>
      <c r="E22" s="72">
        <v>1</v>
      </c>
      <c r="F22" s="45"/>
      <c r="G22" s="73">
        <v>3</v>
      </c>
      <c r="H22" s="49">
        <f t="shared" si="0"/>
        <v>6</v>
      </c>
    </row>
    <row r="23" spans="1:8" ht="12.75">
      <c r="A23" s="133" t="str">
        <f>'U.E. ALZIRA'!AL3</f>
        <v>Villena</v>
      </c>
      <c r="B23" s="71"/>
      <c r="C23" s="45"/>
      <c r="D23" s="44"/>
      <c r="E23" s="72"/>
      <c r="F23" s="45"/>
      <c r="G23" s="73"/>
      <c r="H23" s="49">
        <f t="shared" si="0"/>
        <v>0</v>
      </c>
    </row>
    <row r="24" spans="1:8" ht="12.75">
      <c r="A24" s="133" t="str">
        <f>'U.E. ALZIRA'!AM3</f>
        <v>Alacant</v>
      </c>
      <c r="B24" s="71"/>
      <c r="C24" s="45"/>
      <c r="D24" s="44"/>
      <c r="E24" s="72"/>
      <c r="F24" s="45"/>
      <c r="G24" s="73"/>
      <c r="H24" s="49">
        <f t="shared" si="0"/>
        <v>0</v>
      </c>
    </row>
    <row r="25" spans="1:8" ht="12.75">
      <c r="A25" s="133" t="str">
        <f>'U.E. ALZIRA'!AN3</f>
        <v>Naval</v>
      </c>
      <c r="B25" s="71"/>
      <c r="C25" s="45"/>
      <c r="D25" s="44"/>
      <c r="E25" s="72"/>
      <c r="F25" s="45"/>
      <c r="G25" s="73"/>
      <c r="H25" s="49">
        <f t="shared" si="0"/>
        <v>0</v>
      </c>
    </row>
    <row r="26" spans="1:8" ht="12.75">
      <c r="A26" s="133" t="str">
        <f>'U.E. ALZIRA'!AO3</f>
        <v>Albacete</v>
      </c>
      <c r="B26" s="71"/>
      <c r="C26" s="45"/>
      <c r="D26" s="44"/>
      <c r="E26" s="72"/>
      <c r="F26" s="45"/>
      <c r="G26" s="73"/>
      <c r="H26" s="49">
        <f t="shared" si="0"/>
        <v>0</v>
      </c>
    </row>
    <row r="27" spans="1:8" ht="12.75">
      <c r="A27" s="133" t="str">
        <f>'U.E. ALZIRA'!AP3</f>
        <v>Maó</v>
      </c>
      <c r="B27" s="71"/>
      <c r="C27" s="45"/>
      <c r="D27" s="44"/>
      <c r="E27" s="72"/>
      <c r="F27" s="45"/>
      <c r="G27" s="73"/>
      <c r="H27" s="49">
        <f t="shared" si="0"/>
        <v>0</v>
      </c>
    </row>
    <row r="28" spans="1:8" ht="12.75">
      <c r="A28" s="133" t="str">
        <f>'U.E. ALZIRA'!AQ3</f>
        <v>Catarroja</v>
      </c>
      <c r="B28" s="71"/>
      <c r="C28" s="45"/>
      <c r="D28" s="44"/>
      <c r="E28" s="72">
        <v>1</v>
      </c>
      <c r="F28" s="45">
        <v>1</v>
      </c>
      <c r="G28" s="73"/>
      <c r="H28" s="49">
        <f t="shared" si="0"/>
        <v>2</v>
      </c>
    </row>
    <row r="29" spans="1:8" ht="12.75">
      <c r="A29" s="133" t="str">
        <f>'U.E. ALZIRA'!AR3</f>
        <v>Elx</v>
      </c>
      <c r="B29" s="71"/>
      <c r="C29" s="45"/>
      <c r="D29" s="44"/>
      <c r="E29" s="72"/>
      <c r="F29" s="45"/>
      <c r="G29" s="73"/>
      <c r="H29" s="49">
        <f t="shared" si="0"/>
        <v>0</v>
      </c>
    </row>
    <row r="30" spans="1:8" ht="12.75">
      <c r="A30" s="133" t="str">
        <f>'U.E. ALZIRA'!AS3</f>
        <v>Llevant</v>
      </c>
      <c r="B30" s="71">
        <v>3</v>
      </c>
      <c r="C30" s="45">
        <v>3</v>
      </c>
      <c r="D30" s="44">
        <v>1</v>
      </c>
      <c r="E30" s="72">
        <v>1</v>
      </c>
      <c r="F30" s="45">
        <v>1</v>
      </c>
      <c r="G30" s="73"/>
      <c r="H30" s="49">
        <f t="shared" si="0"/>
        <v>9</v>
      </c>
    </row>
    <row r="31" spans="1:8" ht="12.75">
      <c r="A31" s="133" t="str">
        <f>'U.E. ALZIRA'!AT3</f>
        <v>Novelda</v>
      </c>
      <c r="B31" s="71"/>
      <c r="C31" s="45"/>
      <c r="D31" s="44"/>
      <c r="E31" s="72"/>
      <c r="F31" s="45"/>
      <c r="G31" s="73"/>
      <c r="H31" s="49">
        <f t="shared" si="0"/>
        <v>0</v>
      </c>
    </row>
    <row r="32" spans="1:8" ht="13.5" thickBot="1">
      <c r="A32" s="134" t="str">
        <f>'U.E. ALZIRA'!AU3</f>
        <v>Aspense</v>
      </c>
      <c r="B32" s="74"/>
      <c r="C32" s="75"/>
      <c r="D32" s="76"/>
      <c r="E32" s="77"/>
      <c r="F32" s="75"/>
      <c r="G32" s="78"/>
      <c r="H32" s="49">
        <f t="shared" si="0"/>
        <v>0</v>
      </c>
    </row>
    <row r="33" spans="1:8" ht="12.75" hidden="1">
      <c r="A33" s="132">
        <f>'U.E. ALZIRA'!AV3</f>
        <v>0</v>
      </c>
      <c r="B33" s="177"/>
      <c r="C33" s="178"/>
      <c r="D33" s="179"/>
      <c r="E33" s="180"/>
      <c r="F33" s="178"/>
      <c r="G33" s="181"/>
      <c r="H33" s="49">
        <f t="shared" si="0"/>
        <v>0</v>
      </c>
    </row>
    <row r="34" spans="1:8" ht="12.75" hidden="1">
      <c r="A34" s="133">
        <f>'U.E. ALZIRA'!AW3</f>
        <v>0</v>
      </c>
      <c r="B34" s="71"/>
      <c r="C34" s="45"/>
      <c r="D34" s="44"/>
      <c r="E34" s="72"/>
      <c r="F34" s="45"/>
      <c r="G34" s="73"/>
      <c r="H34" s="49">
        <f t="shared" si="0"/>
        <v>0</v>
      </c>
    </row>
    <row r="35" spans="1:8" ht="12.75" hidden="1">
      <c r="A35" s="133">
        <f>'U.E. ALZIRA'!AX3</f>
        <v>0</v>
      </c>
      <c r="B35" s="71"/>
      <c r="C35" s="45"/>
      <c r="D35" s="44"/>
      <c r="E35" s="72"/>
      <c r="F35" s="45"/>
      <c r="G35" s="73"/>
      <c r="H35" s="49">
        <f t="shared" si="0"/>
        <v>0</v>
      </c>
    </row>
    <row r="36" spans="1:8" ht="12.75" hidden="1">
      <c r="A36" s="133">
        <f>'U.E. ALZIRA'!AY3</f>
        <v>0</v>
      </c>
      <c r="B36" s="71"/>
      <c r="C36" s="45"/>
      <c r="D36" s="44"/>
      <c r="E36" s="72"/>
      <c r="F36" s="45"/>
      <c r="G36" s="73"/>
      <c r="H36" s="49">
        <f t="shared" si="0"/>
        <v>0</v>
      </c>
    </row>
    <row r="37" spans="1:8" ht="12.75" hidden="1">
      <c r="A37" s="133">
        <f>'U.E. ALZIRA'!AZ3</f>
        <v>0</v>
      </c>
      <c r="B37" s="71"/>
      <c r="C37" s="45"/>
      <c r="D37" s="44"/>
      <c r="E37" s="72"/>
      <c r="F37" s="45"/>
      <c r="G37" s="73"/>
      <c r="H37" s="49">
        <f t="shared" si="0"/>
        <v>0</v>
      </c>
    </row>
    <row r="38" spans="1:8" ht="12.75" hidden="1">
      <c r="A38" s="133">
        <f>'U.E. ALZIRA'!BA3</f>
        <v>0</v>
      </c>
      <c r="B38" s="71"/>
      <c r="C38" s="45"/>
      <c r="D38" s="44"/>
      <c r="E38" s="72"/>
      <c r="F38" s="45"/>
      <c r="G38" s="73"/>
      <c r="H38" s="49">
        <f t="shared" si="0"/>
        <v>0</v>
      </c>
    </row>
    <row r="39" spans="1:8" ht="12.75" hidden="1">
      <c r="A39" s="133">
        <f>'U.E. ALZIRA'!BB3</f>
        <v>0</v>
      </c>
      <c r="B39" s="71"/>
      <c r="C39" s="45"/>
      <c r="D39" s="44"/>
      <c r="E39" s="72"/>
      <c r="F39" s="45"/>
      <c r="G39" s="73"/>
      <c r="H39" s="49">
        <f t="shared" si="0"/>
        <v>0</v>
      </c>
    </row>
    <row r="40" spans="1:8" ht="13.5" hidden="1" thickBot="1">
      <c r="A40" s="134">
        <f>'U.E. ALZIRA'!BC3</f>
        <v>0</v>
      </c>
      <c r="B40" s="74"/>
      <c r="C40" s="75"/>
      <c r="D40" s="76"/>
      <c r="E40" s="77"/>
      <c r="F40" s="75"/>
      <c r="G40" s="78"/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35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7</v>
      </c>
      <c r="C45" s="118">
        <f>(B45/N45)</f>
        <v>0.22580645161290322</v>
      </c>
      <c r="D45" s="75">
        <f>SUM(C3:C40)</f>
        <v>5</v>
      </c>
      <c r="E45" s="118">
        <f>(D45/N45)</f>
        <v>0.16129032258064516</v>
      </c>
      <c r="F45" s="75">
        <f>SUM(D3:D40)</f>
        <v>3</v>
      </c>
      <c r="G45" s="119">
        <f>(F45/N45)</f>
        <v>0.0967741935483871</v>
      </c>
      <c r="H45" s="117">
        <f>SUM(E3:E40)</f>
        <v>5</v>
      </c>
      <c r="I45" s="118">
        <f>(H45/N45)</f>
        <v>0.16129032258064516</v>
      </c>
      <c r="J45" s="75">
        <f>SUM(F3:F40)</f>
        <v>4</v>
      </c>
      <c r="K45" s="118">
        <f>(J45/N45)</f>
        <v>0.12903225806451613</v>
      </c>
      <c r="L45" s="75">
        <f>SUM(G3:G40)</f>
        <v>7</v>
      </c>
      <c r="M45" s="119">
        <f>(L45/N45)</f>
        <v>0.22580645161290322</v>
      </c>
      <c r="N45" s="121">
        <f>SUM(H3:H40)</f>
        <v>31</v>
      </c>
    </row>
    <row r="46" ht="13.5" thickTop="1"/>
    <row r="47" spans="2:7" ht="12.75">
      <c r="B47" s="51" t="s">
        <v>41</v>
      </c>
      <c r="C47" s="51" t="s">
        <v>42</v>
      </c>
      <c r="D47" s="51"/>
      <c r="E47" s="51" t="s">
        <v>44</v>
      </c>
      <c r="F47" s="51" t="s">
        <v>43</v>
      </c>
      <c r="G47" s="51" t="s">
        <v>45</v>
      </c>
    </row>
    <row r="48" spans="2:7" ht="12.75">
      <c r="B48" s="51">
        <f>B45+D45+F45</f>
        <v>15</v>
      </c>
      <c r="C48" s="51">
        <f>H45+J45+L45</f>
        <v>16</v>
      </c>
      <c r="D48" s="51"/>
      <c r="E48" s="51">
        <f>B45+H45</f>
        <v>12</v>
      </c>
      <c r="F48" s="51">
        <f>D45+J45</f>
        <v>9</v>
      </c>
      <c r="G48" s="51">
        <f>F45+L45</f>
        <v>10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/>
      <c r="B3" s="70"/>
      <c r="C3" s="70"/>
      <c r="D3" s="70"/>
      <c r="E3" s="70"/>
      <c r="F3" s="70"/>
      <c r="G3" s="126"/>
      <c r="H3" s="49"/>
    </row>
    <row r="4" spans="1:8" ht="12.75">
      <c r="A4" s="132" t="str">
        <f>'U.E. ALZIRA'!S3</f>
        <v>Manacor</v>
      </c>
      <c r="B4" s="70">
        <f>'Gols marcats'!B4</f>
        <v>1</v>
      </c>
      <c r="C4" s="70">
        <f>'Gols marcats'!C4</f>
        <v>0</v>
      </c>
      <c r="D4" s="70">
        <f>'Gols marcats'!D4</f>
        <v>1</v>
      </c>
      <c r="E4" s="70">
        <f>'Gols marcats'!E4</f>
        <v>0</v>
      </c>
      <c r="F4" s="70">
        <f>'Gols marcats'!F4</f>
        <v>0</v>
      </c>
      <c r="G4" s="126">
        <f>'Gols marcats'!G4</f>
        <v>0</v>
      </c>
      <c r="H4" s="49">
        <f>SUM(B4:G4)</f>
        <v>2</v>
      </c>
    </row>
    <row r="5" spans="1:8" ht="12.75">
      <c r="A5" s="133"/>
      <c r="B5" s="70"/>
      <c r="C5" s="70"/>
      <c r="D5" s="70"/>
      <c r="E5" s="70"/>
      <c r="F5" s="70"/>
      <c r="G5" s="126"/>
      <c r="H5" s="49"/>
    </row>
    <row r="6" spans="1:8" ht="12.75">
      <c r="A6" s="133" t="str">
        <f>'U.E. ALZIRA'!U3</f>
        <v>Hellín</v>
      </c>
      <c r="B6" s="70">
        <f>'Gols marcats'!B6</f>
        <v>0</v>
      </c>
      <c r="C6" s="70">
        <f>'Gols marcats'!C6</f>
        <v>0</v>
      </c>
      <c r="D6" s="70">
        <f>'Gols marcats'!D6</f>
        <v>0</v>
      </c>
      <c r="E6" s="70">
        <f>'Gols marcats'!E6</f>
        <v>0</v>
      </c>
      <c r="F6" s="70">
        <f>'Gols marcats'!F6</f>
        <v>0</v>
      </c>
      <c r="G6" s="126">
        <f>'Gols marcats'!G6</f>
        <v>0</v>
      </c>
      <c r="H6" s="49">
        <f>SUM(B6:G6)</f>
        <v>0</v>
      </c>
    </row>
    <row r="7" spans="1:8" ht="12.75">
      <c r="A7" s="133" t="str">
        <f>'U.E. ALZIRA'!V3</f>
        <v>Castelló</v>
      </c>
      <c r="B7" s="70">
        <f>'Gols marcats'!B7</f>
        <v>0</v>
      </c>
      <c r="C7" s="70">
        <f>'Gols marcats'!C7</f>
        <v>0</v>
      </c>
      <c r="D7" s="70">
        <f>'Gols marcats'!D7</f>
        <v>0</v>
      </c>
      <c r="E7" s="70">
        <f>'Gols marcats'!E7</f>
        <v>0</v>
      </c>
      <c r="F7" s="70">
        <f>'Gols marcats'!F7</f>
        <v>1</v>
      </c>
      <c r="G7" s="126">
        <f>'Gols marcats'!G7</f>
        <v>0</v>
      </c>
      <c r="H7" s="49">
        <f>SUM(B7:G7)</f>
        <v>1</v>
      </c>
    </row>
    <row r="8" spans="1:8" ht="12.75">
      <c r="A8" s="133"/>
      <c r="B8" s="70"/>
      <c r="C8" s="70"/>
      <c r="D8" s="70"/>
      <c r="E8" s="70"/>
      <c r="F8" s="70"/>
      <c r="G8" s="126"/>
      <c r="H8" s="49"/>
    </row>
    <row r="9" spans="1:8" ht="12.75">
      <c r="A9" s="133" t="str">
        <f>'U.E. ALZIRA'!X3</f>
        <v>Alacant</v>
      </c>
      <c r="B9" s="70">
        <f>'Gols marcats'!B9</f>
        <v>0</v>
      </c>
      <c r="C9" s="70">
        <f>'Gols marcats'!C9</f>
        <v>0</v>
      </c>
      <c r="D9" s="70">
        <f>'Gols marcats'!D9</f>
        <v>0</v>
      </c>
      <c r="E9" s="70">
        <f>'Gols marcats'!E9</f>
        <v>0</v>
      </c>
      <c r="F9" s="70">
        <f>'Gols marcats'!F9</f>
        <v>0</v>
      </c>
      <c r="G9" s="126">
        <f>'Gols marcats'!G9</f>
        <v>0</v>
      </c>
      <c r="H9" s="49">
        <f>SUM(B9:G9)</f>
        <v>0</v>
      </c>
    </row>
    <row r="10" spans="1:8" ht="12.75">
      <c r="A10" s="133"/>
      <c r="B10" s="70"/>
      <c r="C10" s="70"/>
      <c r="D10" s="70"/>
      <c r="E10" s="70"/>
      <c r="F10" s="70"/>
      <c r="G10" s="126"/>
      <c r="H10" s="49"/>
    </row>
    <row r="11" spans="1:8" ht="12.75">
      <c r="A11" s="133" t="str">
        <f>'U.E. ALZIRA'!Z3</f>
        <v>Albacete</v>
      </c>
      <c r="B11" s="70">
        <f>'Gols marcats'!B11</f>
        <v>1</v>
      </c>
      <c r="C11" s="70">
        <f>'Gols marcats'!C11</f>
        <v>1</v>
      </c>
      <c r="D11" s="70">
        <f>'Gols marcats'!D11</f>
        <v>0</v>
      </c>
      <c r="E11" s="70">
        <f>'Gols marcats'!E11</f>
        <v>1</v>
      </c>
      <c r="F11" s="70">
        <f>'Gols marcats'!F11</f>
        <v>0</v>
      </c>
      <c r="G11" s="126">
        <f>'Gols marcats'!G11</f>
        <v>0</v>
      </c>
      <c r="H11" s="49">
        <f>SUM(B11:G11)</f>
        <v>3</v>
      </c>
    </row>
    <row r="12" spans="1:8" ht="12.75">
      <c r="A12" s="133"/>
      <c r="B12" s="70"/>
      <c r="C12" s="70"/>
      <c r="D12" s="70"/>
      <c r="E12" s="70"/>
      <c r="F12" s="70"/>
      <c r="G12" s="126"/>
      <c r="H12" s="49"/>
    </row>
    <row r="13" spans="1:8" ht="12.75">
      <c r="A13" s="133" t="str">
        <f>'U.E. ALZIRA'!AB3</f>
        <v>Catarroja</v>
      </c>
      <c r="B13" s="70">
        <f>'Gols marcats'!B13</f>
        <v>0</v>
      </c>
      <c r="C13" s="70">
        <f>'Gols marcats'!C13</f>
        <v>1</v>
      </c>
      <c r="D13" s="70">
        <f>'Gols marcats'!D13</f>
        <v>0</v>
      </c>
      <c r="E13" s="70">
        <f>'Gols marcats'!E13</f>
        <v>0</v>
      </c>
      <c r="F13" s="70">
        <f>'Gols marcats'!F13</f>
        <v>0</v>
      </c>
      <c r="G13" s="126">
        <f>'Gols marcats'!G13</f>
        <v>0</v>
      </c>
      <c r="H13" s="49">
        <f>SUM(B13:G13)</f>
        <v>1</v>
      </c>
    </row>
    <row r="14" spans="1:8" ht="12.75">
      <c r="A14" s="133"/>
      <c r="B14" s="70"/>
      <c r="C14" s="70"/>
      <c r="D14" s="70"/>
      <c r="E14" s="70"/>
      <c r="F14" s="70"/>
      <c r="G14" s="126"/>
      <c r="H14" s="49"/>
    </row>
    <row r="15" spans="1:8" ht="12.75">
      <c r="A15" s="133" t="str">
        <f>'U.E. ALZIRA'!AD3</f>
        <v>Llevant</v>
      </c>
      <c r="B15" s="70">
        <f>'Gols marcats'!B15</f>
        <v>0</v>
      </c>
      <c r="C15" s="70">
        <f>'Gols marcats'!C15</f>
        <v>0</v>
      </c>
      <c r="D15" s="70">
        <f>'Gols marcats'!D15</f>
        <v>0</v>
      </c>
      <c r="E15" s="70">
        <f>'Gols marcats'!E15</f>
        <v>0</v>
      </c>
      <c r="F15" s="70">
        <f>'Gols marcats'!F15</f>
        <v>0</v>
      </c>
      <c r="G15" s="126">
        <f>'Gols marcats'!G15</f>
        <v>0</v>
      </c>
      <c r="H15" s="49">
        <f>SUM(B15:G15)</f>
        <v>0</v>
      </c>
    </row>
    <row r="16" spans="1:8" ht="12.75">
      <c r="A16" s="133"/>
      <c r="B16" s="70"/>
      <c r="C16" s="70"/>
      <c r="D16" s="70"/>
      <c r="E16" s="70"/>
      <c r="F16" s="70"/>
      <c r="G16" s="126"/>
      <c r="H16" s="49"/>
    </row>
    <row r="17" spans="1:8" ht="12.75">
      <c r="A17" s="133" t="str">
        <f>'U.E. ALZIRA'!AF3</f>
        <v>Aspense</v>
      </c>
      <c r="B17" s="70">
        <f>'Gols marcats'!B17</f>
        <v>0</v>
      </c>
      <c r="C17" s="70">
        <f>'Gols marcats'!C17</f>
        <v>0</v>
      </c>
      <c r="D17" s="70">
        <f>'Gols marcats'!D17</f>
        <v>0</v>
      </c>
      <c r="E17" s="70">
        <f>'Gols marcats'!E17</f>
        <v>0</v>
      </c>
      <c r="F17" s="70">
        <f>'Gols marcats'!F17</f>
        <v>0</v>
      </c>
      <c r="G17" s="126">
        <f>'Gols marcats'!G17</f>
        <v>0</v>
      </c>
      <c r="H17" s="49">
        <f>SUM(B17:G17)</f>
        <v>0</v>
      </c>
    </row>
    <row r="18" spans="1:8" ht="12.75">
      <c r="A18" s="133" t="str">
        <f>'U.E. ALZIRA'!AG3</f>
        <v>Lorca</v>
      </c>
      <c r="B18" s="70">
        <f>'Gols marcats'!B18</f>
        <v>0</v>
      </c>
      <c r="C18" s="70">
        <f>'Gols marcats'!C18</f>
        <v>1</v>
      </c>
      <c r="D18" s="70">
        <f>'Gols marcats'!D18</f>
        <v>1</v>
      </c>
      <c r="E18" s="70">
        <f>'Gols marcats'!E18</f>
        <v>0</v>
      </c>
      <c r="F18" s="70">
        <f>'Gols marcats'!F18</f>
        <v>0</v>
      </c>
      <c r="G18" s="126">
        <f>'Gols marcats'!G18</f>
        <v>0</v>
      </c>
      <c r="H18" s="49">
        <f>SUM(B18:G18)</f>
        <v>2</v>
      </c>
    </row>
    <row r="19" spans="1:8" ht="12.75">
      <c r="A19" s="133"/>
      <c r="B19" s="70"/>
      <c r="C19" s="70"/>
      <c r="D19" s="70"/>
      <c r="E19" s="70"/>
      <c r="F19" s="70"/>
      <c r="G19" s="126"/>
      <c r="H19" s="49"/>
    </row>
    <row r="20" spans="1:8" ht="12.75">
      <c r="A20" s="133" t="str">
        <f>'U.E. ALZIRA'!AI3</f>
        <v>PD Soriano</v>
      </c>
      <c r="B20" s="70">
        <f>'Gols marcats'!B20</f>
        <v>0</v>
      </c>
      <c r="C20" s="70">
        <f>'Gols marcats'!C20</f>
        <v>0</v>
      </c>
      <c r="D20" s="70">
        <f>'Gols marcats'!D20</f>
        <v>0</v>
      </c>
      <c r="E20" s="70">
        <f>'Gols marcats'!E20</f>
        <v>0</v>
      </c>
      <c r="F20" s="70">
        <f>'Gols marcats'!F20</f>
        <v>1</v>
      </c>
      <c r="G20" s="126">
        <f>'Gols marcats'!G20</f>
        <v>0</v>
      </c>
      <c r="H20" s="49">
        <f>SUM(B20:G20)</f>
        <v>1</v>
      </c>
    </row>
    <row r="21" spans="1:8" ht="12.75">
      <c r="A21" s="133"/>
      <c r="B21" s="70"/>
      <c r="C21" s="70"/>
      <c r="D21" s="70"/>
      <c r="E21" s="70"/>
      <c r="F21" s="70"/>
      <c r="G21" s="126"/>
      <c r="H21" s="49"/>
    </row>
    <row r="22" spans="1:8" ht="12.75">
      <c r="A22" s="133"/>
      <c r="B22" s="70"/>
      <c r="C22" s="70"/>
      <c r="D22" s="70"/>
      <c r="E22" s="70"/>
      <c r="F22" s="70"/>
      <c r="G22" s="126"/>
      <c r="H22" s="49"/>
    </row>
    <row r="23" spans="1:8" ht="12.75">
      <c r="A23" s="133" t="str">
        <f>'U.E. ALZIRA'!AL3</f>
        <v>Villena</v>
      </c>
      <c r="B23" s="70">
        <f>'Gols marcats'!B23</f>
        <v>0</v>
      </c>
      <c r="C23" s="70">
        <f>'Gols marcats'!C23</f>
        <v>2</v>
      </c>
      <c r="D23" s="70">
        <f>'Gols marcats'!D23</f>
        <v>0</v>
      </c>
      <c r="E23" s="70">
        <f>'Gols marcats'!E23</f>
        <v>0</v>
      </c>
      <c r="F23" s="70">
        <f>'Gols marcats'!F23</f>
        <v>0</v>
      </c>
      <c r="G23" s="126">
        <f>'Gols marcats'!G23</f>
        <v>0</v>
      </c>
      <c r="H23" s="49">
        <f>SUM(B23:G23)</f>
        <v>2</v>
      </c>
    </row>
    <row r="24" spans="1:8" ht="12.75">
      <c r="A24" s="133"/>
      <c r="B24" s="70"/>
      <c r="C24" s="70"/>
      <c r="D24" s="70"/>
      <c r="E24" s="70"/>
      <c r="F24" s="70"/>
      <c r="G24" s="126"/>
      <c r="H24" s="49"/>
    </row>
    <row r="25" spans="1:8" ht="12.75">
      <c r="A25" s="133" t="str">
        <f>'U.E. ALZIRA'!AN3</f>
        <v>Naval</v>
      </c>
      <c r="B25" s="70">
        <f>'Gols marcats'!B25</f>
        <v>1</v>
      </c>
      <c r="C25" s="70">
        <f>'Gols marcats'!C25</f>
        <v>0</v>
      </c>
      <c r="D25" s="70">
        <f>'Gols marcats'!D25</f>
        <v>0</v>
      </c>
      <c r="E25" s="70">
        <f>'Gols marcats'!E25</f>
        <v>2</v>
      </c>
      <c r="F25" s="70">
        <f>'Gols marcats'!F25</f>
        <v>0</v>
      </c>
      <c r="G25" s="126">
        <f>'Gols marcats'!G25</f>
        <v>0</v>
      </c>
      <c r="H25" s="49">
        <f>SUM(B25:G25)</f>
        <v>3</v>
      </c>
    </row>
    <row r="26" spans="1:8" ht="12.75">
      <c r="A26" s="133"/>
      <c r="B26" s="70"/>
      <c r="C26" s="70"/>
      <c r="D26" s="70"/>
      <c r="E26" s="70"/>
      <c r="F26" s="70"/>
      <c r="G26" s="126"/>
      <c r="H26" s="49"/>
    </row>
    <row r="27" spans="1:8" ht="12.75">
      <c r="A27" s="133" t="str">
        <f>'U.E. ALZIRA'!AP3</f>
        <v>Maó</v>
      </c>
      <c r="B27" s="70">
        <f>'Gols marcats'!B27</f>
        <v>0</v>
      </c>
      <c r="C27" s="70">
        <f>'Gols marcats'!C27</f>
        <v>0</v>
      </c>
      <c r="D27" s="70">
        <f>'Gols marcats'!D27</f>
        <v>0</v>
      </c>
      <c r="E27" s="70">
        <f>'Gols marcats'!E27</f>
        <v>0</v>
      </c>
      <c r="F27" s="70">
        <f>'Gols marcats'!F27</f>
        <v>0</v>
      </c>
      <c r="G27" s="126">
        <f>'Gols marcats'!G27</f>
        <v>0</v>
      </c>
      <c r="H27" s="49">
        <f>SUM(B27:G27)</f>
        <v>0</v>
      </c>
    </row>
    <row r="28" spans="1:8" ht="12.75">
      <c r="A28" s="133"/>
      <c r="B28" s="70"/>
      <c r="C28" s="70"/>
      <c r="D28" s="70"/>
      <c r="E28" s="70"/>
      <c r="F28" s="70"/>
      <c r="G28" s="126"/>
      <c r="H28" s="49"/>
    </row>
    <row r="29" spans="1:8" ht="12.75">
      <c r="A29" s="133" t="str">
        <f>'U.E. ALZIRA'!AR3</f>
        <v>Elx</v>
      </c>
      <c r="B29" s="70">
        <f>'Gols marcats'!B29</f>
        <v>0</v>
      </c>
      <c r="C29" s="70">
        <f>'Gols marcats'!C29</f>
        <v>0</v>
      </c>
      <c r="D29" s="70">
        <f>'Gols marcats'!D29</f>
        <v>0</v>
      </c>
      <c r="E29" s="70">
        <f>'Gols marcats'!E29</f>
        <v>0</v>
      </c>
      <c r="F29" s="70">
        <f>'Gols marcats'!F29</f>
        <v>0</v>
      </c>
      <c r="G29" s="126">
        <f>'Gols marcats'!G29</f>
        <v>0</v>
      </c>
      <c r="H29" s="49">
        <f>SUM(B29:G29)</f>
        <v>0</v>
      </c>
    </row>
    <row r="30" spans="1:8" ht="12.75">
      <c r="A30" s="133"/>
      <c r="B30" s="70"/>
      <c r="C30" s="70"/>
      <c r="D30" s="70"/>
      <c r="E30" s="70"/>
      <c r="F30" s="70"/>
      <c r="G30" s="126"/>
      <c r="H30" s="49"/>
    </row>
    <row r="31" spans="1:8" ht="12.75">
      <c r="A31" s="133" t="str">
        <f>'U.E. ALZIRA'!AT3</f>
        <v>Novelda</v>
      </c>
      <c r="B31" s="70">
        <f>'Gols marcats'!B31</f>
        <v>2</v>
      </c>
      <c r="C31" s="70">
        <f>'Gols marcats'!C31</f>
        <v>1</v>
      </c>
      <c r="D31" s="70">
        <f>'Gols marcats'!D31</f>
        <v>0</v>
      </c>
      <c r="E31" s="70">
        <f>'Gols marcats'!E31</f>
        <v>0</v>
      </c>
      <c r="F31" s="70">
        <f>'Gols marcats'!F31</f>
        <v>1</v>
      </c>
      <c r="G31" s="126">
        <f>'Gols marcats'!G31</f>
        <v>1</v>
      </c>
      <c r="H31" s="49">
        <f>SUM(B31:G31)</f>
        <v>5</v>
      </c>
    </row>
    <row r="32" spans="1:8" ht="13.5" thickBot="1">
      <c r="A32" s="134"/>
      <c r="B32" s="158"/>
      <c r="C32" s="158"/>
      <c r="D32" s="158"/>
      <c r="E32" s="158"/>
      <c r="F32" s="158"/>
      <c r="G32" s="159"/>
      <c r="H32" s="49"/>
    </row>
    <row r="33" spans="1:8" ht="12.75" hidden="1">
      <c r="A33" s="132">
        <f>'U.E. ALZIRA'!AV3</f>
        <v>0</v>
      </c>
      <c r="B33" s="70">
        <f>'Gols marcats'!B33</f>
        <v>0</v>
      </c>
      <c r="C33" s="70">
        <f>'Gols marcats'!C33</f>
        <v>0</v>
      </c>
      <c r="D33" s="70">
        <f>'Gols marcats'!D33</f>
        <v>0</v>
      </c>
      <c r="E33" s="70">
        <f>'Gols marcats'!E33</f>
        <v>0</v>
      </c>
      <c r="F33" s="70">
        <f>'Gols marcats'!F33</f>
        <v>0</v>
      </c>
      <c r="G33" s="126">
        <f>'Gols marcats'!G33</f>
        <v>0</v>
      </c>
      <c r="H33" s="49">
        <f aca="true" t="shared" si="0" ref="H33:H40">SUM(B33:G33)</f>
        <v>0</v>
      </c>
    </row>
    <row r="34" spans="1:8" ht="12.75" hidden="1">
      <c r="A34" s="133">
        <f>'U.E. ALZIRA'!AW3</f>
        <v>0</v>
      </c>
      <c r="B34" s="70">
        <f>'Gols marcats'!B34</f>
        <v>0</v>
      </c>
      <c r="C34" s="70">
        <f>'Gols marcats'!C34</f>
        <v>0</v>
      </c>
      <c r="D34" s="70">
        <f>'Gols marcats'!D34</f>
        <v>0</v>
      </c>
      <c r="E34" s="70">
        <f>'Gols marcats'!E34</f>
        <v>0</v>
      </c>
      <c r="F34" s="70">
        <f>'Gols marcats'!F34</f>
        <v>0</v>
      </c>
      <c r="G34" s="126">
        <f>'Gols marcats'!G34</f>
        <v>0</v>
      </c>
      <c r="H34" s="49">
        <f t="shared" si="0"/>
        <v>0</v>
      </c>
    </row>
    <row r="35" spans="1:8" ht="12.75" hidden="1">
      <c r="A35" s="133">
        <f>'U.E. ALZIRA'!AX3</f>
        <v>0</v>
      </c>
      <c r="B35" s="70">
        <f>'Gols marcats'!B35</f>
        <v>0</v>
      </c>
      <c r="C35" s="70">
        <f>'Gols marcats'!C35</f>
        <v>0</v>
      </c>
      <c r="D35" s="70">
        <f>'Gols marcats'!D35</f>
        <v>0</v>
      </c>
      <c r="E35" s="70">
        <f>'Gols marcats'!E35</f>
        <v>0</v>
      </c>
      <c r="F35" s="70">
        <f>'Gols marcats'!F35</f>
        <v>0</v>
      </c>
      <c r="G35" s="126">
        <f>'Gols marcats'!G35</f>
        <v>0</v>
      </c>
      <c r="H35" s="49">
        <f t="shared" si="0"/>
        <v>0</v>
      </c>
    </row>
    <row r="36" spans="1:8" ht="12.75" hidden="1">
      <c r="A36" s="133">
        <f>'U.E. ALZIRA'!AY3</f>
        <v>0</v>
      </c>
      <c r="B36" s="70">
        <f>'Gols marcats'!B36</f>
        <v>0</v>
      </c>
      <c r="C36" s="70">
        <f>'Gols marcats'!C36</f>
        <v>0</v>
      </c>
      <c r="D36" s="70">
        <f>'Gols marcats'!D36</f>
        <v>0</v>
      </c>
      <c r="E36" s="70">
        <f>'Gols marcats'!E36</f>
        <v>0</v>
      </c>
      <c r="F36" s="70">
        <f>'Gols marcats'!F36</f>
        <v>0</v>
      </c>
      <c r="G36" s="126">
        <f>'Gols marcats'!G36</f>
        <v>0</v>
      </c>
      <c r="H36" s="49">
        <f t="shared" si="0"/>
        <v>0</v>
      </c>
    </row>
    <row r="37" spans="1:8" ht="12.75" hidden="1">
      <c r="A37" s="133">
        <f>'U.E. ALZIRA'!AZ3</f>
        <v>0</v>
      </c>
      <c r="B37" s="70">
        <f>'Gols marcats'!B37</f>
        <v>0</v>
      </c>
      <c r="C37" s="70">
        <f>'Gols marcats'!C37</f>
        <v>0</v>
      </c>
      <c r="D37" s="70">
        <f>'Gols marcats'!D37</f>
        <v>0</v>
      </c>
      <c r="E37" s="70">
        <f>'Gols marcats'!E37</f>
        <v>0</v>
      </c>
      <c r="F37" s="70">
        <f>'Gols marcats'!F37</f>
        <v>0</v>
      </c>
      <c r="G37" s="126">
        <f>'Gols marcats'!G37</f>
        <v>0</v>
      </c>
      <c r="H37" s="49">
        <f t="shared" si="0"/>
        <v>0</v>
      </c>
    </row>
    <row r="38" spans="1:8" ht="12.75" hidden="1">
      <c r="A38" s="133">
        <f>'U.E. ALZIRA'!BA3</f>
        <v>0</v>
      </c>
      <c r="B38" s="70">
        <f>'Gols marcats'!B38</f>
        <v>0</v>
      </c>
      <c r="C38" s="70">
        <f>'Gols marcats'!C38</f>
        <v>0</v>
      </c>
      <c r="D38" s="70">
        <f>'Gols marcats'!D38</f>
        <v>0</v>
      </c>
      <c r="E38" s="70">
        <f>'Gols marcats'!E38</f>
        <v>0</v>
      </c>
      <c r="F38" s="70">
        <f>'Gols marcats'!F38</f>
        <v>0</v>
      </c>
      <c r="G38" s="126">
        <f>'Gols marcats'!G38</f>
        <v>0</v>
      </c>
      <c r="H38" s="49">
        <f t="shared" si="0"/>
        <v>0</v>
      </c>
    </row>
    <row r="39" spans="1:8" ht="12.75" hidden="1">
      <c r="A39" s="133">
        <f>'U.E. ALZIRA'!BB3</f>
        <v>0</v>
      </c>
      <c r="B39" s="70">
        <f>'Gols marcats'!B39</f>
        <v>0</v>
      </c>
      <c r="C39" s="70">
        <f>'Gols marcats'!C39</f>
        <v>0</v>
      </c>
      <c r="D39" s="70">
        <f>'Gols marcats'!D39</f>
        <v>0</v>
      </c>
      <c r="E39" s="70">
        <f>'Gols marcats'!E39</f>
        <v>0</v>
      </c>
      <c r="F39" s="70">
        <f>'Gols marcats'!F39</f>
        <v>0</v>
      </c>
      <c r="G39" s="126">
        <f>'Gols marcats'!G39</f>
        <v>0</v>
      </c>
      <c r="H39" s="49">
        <f t="shared" si="0"/>
        <v>0</v>
      </c>
    </row>
    <row r="40" spans="1:8" ht="13.5" hidden="1" thickBot="1">
      <c r="A40" s="134">
        <f>'U.E. ALZIRA'!BC3</f>
        <v>0</v>
      </c>
      <c r="B40" s="158">
        <f>'Gols marcats'!B40</f>
        <v>0</v>
      </c>
      <c r="C40" s="158">
        <f>'Gols marcats'!C40</f>
        <v>0</v>
      </c>
      <c r="D40" s="158">
        <f>'Gols marcats'!D40</f>
        <v>0</v>
      </c>
      <c r="E40" s="158">
        <f>'Gols marcats'!E40</f>
        <v>0</v>
      </c>
      <c r="F40" s="158">
        <f>'Gols marcats'!F40</f>
        <v>0</v>
      </c>
      <c r="G40" s="159">
        <f>'Gols marcats'!G40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38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5</v>
      </c>
      <c r="C45" s="118">
        <f>(B45/N45)</f>
        <v>0.25</v>
      </c>
      <c r="D45" s="75">
        <f>SUM(C3:C40)</f>
        <v>6</v>
      </c>
      <c r="E45" s="118">
        <f>(D45/N45)</f>
        <v>0.3</v>
      </c>
      <c r="F45" s="75">
        <f>SUM(D3:D40)</f>
        <v>2</v>
      </c>
      <c r="G45" s="119">
        <f>(F45/N45)</f>
        <v>0.1</v>
      </c>
      <c r="H45" s="117">
        <f>SUM(E3:E40)</f>
        <v>3</v>
      </c>
      <c r="I45" s="118">
        <f>(H45/N45)</f>
        <v>0.15</v>
      </c>
      <c r="J45" s="75">
        <f>SUM(F3:F40)</f>
        <v>3</v>
      </c>
      <c r="K45" s="118">
        <f>(J45/N45)</f>
        <v>0.15</v>
      </c>
      <c r="L45" s="75">
        <f>SUM(G3:G40)</f>
        <v>1</v>
      </c>
      <c r="M45" s="119">
        <f>(L45/N45)</f>
        <v>0.05</v>
      </c>
      <c r="N45" s="121">
        <f>SUM(H3:H40)</f>
        <v>20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/>
      <c r="B3" s="70"/>
      <c r="C3" s="70"/>
      <c r="D3" s="70"/>
      <c r="E3" s="70"/>
      <c r="F3" s="70"/>
      <c r="G3" s="126"/>
      <c r="H3" s="49"/>
    </row>
    <row r="4" spans="1:8" ht="12.75">
      <c r="A4" s="132" t="str">
        <f>'U.E. ALZIRA'!S3</f>
        <v>Manacor</v>
      </c>
      <c r="B4" s="70">
        <f>'Gols encaixats'!B4</f>
        <v>0</v>
      </c>
      <c r="C4" s="70">
        <f>'Gols encaixats'!C4</f>
        <v>0</v>
      </c>
      <c r="D4" s="70">
        <f>'Gols encaixats'!D4</f>
        <v>1</v>
      </c>
      <c r="E4" s="70">
        <f>'Gols encaixats'!E4</f>
        <v>1</v>
      </c>
      <c r="F4" s="70">
        <f>'Gols encaixats'!F4</f>
        <v>0</v>
      </c>
      <c r="G4" s="126">
        <f>'Gols encaixats'!G4</f>
        <v>0</v>
      </c>
      <c r="H4" s="49">
        <f>SUM(B4:G4)</f>
        <v>2</v>
      </c>
    </row>
    <row r="5" spans="1:8" ht="12.75">
      <c r="A5" s="133"/>
      <c r="B5" s="70"/>
      <c r="C5" s="70"/>
      <c r="D5" s="70"/>
      <c r="E5" s="70"/>
      <c r="F5" s="70"/>
      <c r="G5" s="126"/>
      <c r="H5" s="49"/>
    </row>
    <row r="6" spans="1:8" ht="12.75">
      <c r="A6" s="133" t="str">
        <f>'U.E. ALZIRA'!U3</f>
        <v>Hellín</v>
      </c>
      <c r="B6" s="70">
        <f>'Gols encaixats'!B6</f>
        <v>0</v>
      </c>
      <c r="C6" s="70">
        <f>'Gols encaixats'!C6</f>
        <v>0</v>
      </c>
      <c r="D6" s="70">
        <f>'Gols encaixats'!D6</f>
        <v>0</v>
      </c>
      <c r="E6" s="70">
        <f>'Gols encaixats'!E6</f>
        <v>0</v>
      </c>
      <c r="F6" s="70">
        <f>'Gols encaixats'!F6</f>
        <v>0</v>
      </c>
      <c r="G6" s="126">
        <f>'Gols encaixats'!G6</f>
        <v>0</v>
      </c>
      <c r="H6" s="49">
        <f>SUM(B6:G6)</f>
        <v>0</v>
      </c>
    </row>
    <row r="7" spans="1:8" ht="12.75">
      <c r="A7" s="133" t="str">
        <f>'U.E. ALZIRA'!V3</f>
        <v>Castelló</v>
      </c>
      <c r="B7" s="70">
        <f>'Gols encaixats'!B7</f>
        <v>0</v>
      </c>
      <c r="C7" s="70">
        <f>'Gols encaixats'!C7</f>
        <v>0</v>
      </c>
      <c r="D7" s="70">
        <f>'Gols encaixats'!D7</f>
        <v>0</v>
      </c>
      <c r="E7" s="70">
        <f>'Gols encaixats'!E7</f>
        <v>0</v>
      </c>
      <c r="F7" s="70">
        <f>'Gols encaixats'!F7</f>
        <v>0</v>
      </c>
      <c r="G7" s="126">
        <f>'Gols encaixats'!G7</f>
        <v>0</v>
      </c>
      <c r="H7" s="49">
        <f>SUM(B7:G7)</f>
        <v>0</v>
      </c>
    </row>
    <row r="8" spans="1:8" ht="12.75">
      <c r="A8" s="133"/>
      <c r="B8" s="70"/>
      <c r="C8" s="70"/>
      <c r="D8" s="70"/>
      <c r="E8" s="70"/>
      <c r="F8" s="70"/>
      <c r="G8" s="126"/>
      <c r="H8" s="49"/>
    </row>
    <row r="9" spans="1:8" ht="12.75">
      <c r="A9" s="133" t="str">
        <f>'U.E. ALZIRA'!X3</f>
        <v>Alacant</v>
      </c>
      <c r="B9" s="70">
        <f>'Gols encaixats'!B9</f>
        <v>0</v>
      </c>
      <c r="C9" s="70">
        <f>'Gols encaixats'!C9</f>
        <v>0</v>
      </c>
      <c r="D9" s="70">
        <f>'Gols encaixats'!D9</f>
        <v>0</v>
      </c>
      <c r="E9" s="70">
        <f>'Gols encaixats'!E9</f>
        <v>0</v>
      </c>
      <c r="F9" s="70">
        <f>'Gols encaixats'!F9</f>
        <v>1</v>
      </c>
      <c r="G9" s="126">
        <f>'Gols encaixats'!G9</f>
        <v>0</v>
      </c>
      <c r="H9" s="49">
        <f>SUM(B9:G9)</f>
        <v>1</v>
      </c>
    </row>
    <row r="10" spans="1:8" ht="12.75">
      <c r="A10" s="133"/>
      <c r="B10" s="70"/>
      <c r="C10" s="70"/>
      <c r="D10" s="70"/>
      <c r="E10" s="70"/>
      <c r="F10" s="70"/>
      <c r="G10" s="126"/>
      <c r="H10" s="49"/>
    </row>
    <row r="11" spans="1:8" ht="12.75">
      <c r="A11" s="133" t="str">
        <f>'U.E. ALZIRA'!Z3</f>
        <v>Albacete</v>
      </c>
      <c r="B11" s="70">
        <f>'Gols encaixats'!B11</f>
        <v>0</v>
      </c>
      <c r="C11" s="70">
        <f>'Gols encaixats'!C11</f>
        <v>0</v>
      </c>
      <c r="D11" s="70">
        <f>'Gols encaixats'!D11</f>
        <v>0</v>
      </c>
      <c r="E11" s="70">
        <f>'Gols encaixats'!E11</f>
        <v>0</v>
      </c>
      <c r="F11" s="70">
        <f>'Gols encaixats'!F11</f>
        <v>0</v>
      </c>
      <c r="G11" s="126">
        <f>'Gols encaixats'!G11</f>
        <v>0</v>
      </c>
      <c r="H11" s="49">
        <f>SUM(B11:G11)</f>
        <v>0</v>
      </c>
    </row>
    <row r="12" spans="1:8" ht="12.75">
      <c r="A12" s="133"/>
      <c r="B12" s="70"/>
      <c r="C12" s="70"/>
      <c r="D12" s="70"/>
      <c r="E12" s="70"/>
      <c r="F12" s="70"/>
      <c r="G12" s="126"/>
      <c r="H12" s="49"/>
    </row>
    <row r="13" spans="1:8" ht="12.75">
      <c r="A13" s="133" t="str">
        <f>'U.E. ALZIRA'!AB3</f>
        <v>Catarroja</v>
      </c>
      <c r="B13" s="70">
        <f>'Gols encaixats'!B13</f>
        <v>0</v>
      </c>
      <c r="C13" s="70">
        <f>'Gols encaixats'!C13</f>
        <v>0</v>
      </c>
      <c r="D13" s="70">
        <f>'Gols encaixats'!D13</f>
        <v>0</v>
      </c>
      <c r="E13" s="70">
        <f>'Gols encaixats'!E13</f>
        <v>0</v>
      </c>
      <c r="F13" s="70">
        <f>'Gols encaixats'!F13</f>
        <v>0</v>
      </c>
      <c r="G13" s="126">
        <f>'Gols encaixats'!G13</f>
        <v>0</v>
      </c>
      <c r="H13" s="49">
        <f>SUM(B13:G13)</f>
        <v>0</v>
      </c>
    </row>
    <row r="14" spans="1:8" ht="12.75">
      <c r="A14" s="133"/>
      <c r="B14" s="70"/>
      <c r="C14" s="70"/>
      <c r="D14" s="70"/>
      <c r="E14" s="70"/>
      <c r="F14" s="70"/>
      <c r="G14" s="126"/>
      <c r="H14" s="49"/>
    </row>
    <row r="15" spans="1:8" ht="12.75">
      <c r="A15" s="133" t="str">
        <f>'U.E. ALZIRA'!AD3</f>
        <v>Llevant</v>
      </c>
      <c r="B15" s="70">
        <f>'Gols encaixats'!B15</f>
        <v>1</v>
      </c>
      <c r="C15" s="70">
        <f>'Gols encaixats'!C15</f>
        <v>0</v>
      </c>
      <c r="D15" s="70">
        <f>'Gols encaixats'!D15</f>
        <v>0</v>
      </c>
      <c r="E15" s="70">
        <f>'Gols encaixats'!E15</f>
        <v>0</v>
      </c>
      <c r="F15" s="70">
        <f>'Gols encaixats'!F15</f>
        <v>0</v>
      </c>
      <c r="G15" s="126">
        <f>'Gols encaixats'!G15</f>
        <v>0</v>
      </c>
      <c r="H15" s="49">
        <f>SUM(B15:G15)</f>
        <v>1</v>
      </c>
    </row>
    <row r="16" spans="1:8" ht="12.75">
      <c r="A16" s="133"/>
      <c r="B16" s="70"/>
      <c r="C16" s="70"/>
      <c r="D16" s="70"/>
      <c r="E16" s="70"/>
      <c r="F16" s="70"/>
      <c r="G16" s="126"/>
      <c r="H16" s="49"/>
    </row>
    <row r="17" spans="1:8" ht="12.75">
      <c r="A17" s="133" t="str">
        <f>'U.E. ALZIRA'!AF3</f>
        <v>Aspense</v>
      </c>
      <c r="B17" s="70">
        <f>'Gols encaixats'!B17</f>
        <v>0</v>
      </c>
      <c r="C17" s="70">
        <f>'Gols encaixats'!C17</f>
        <v>0</v>
      </c>
      <c r="D17" s="70">
        <f>'Gols encaixats'!D17</f>
        <v>0</v>
      </c>
      <c r="E17" s="70">
        <f>'Gols encaixats'!E17</f>
        <v>0</v>
      </c>
      <c r="F17" s="70">
        <f>'Gols encaixats'!F17</f>
        <v>0</v>
      </c>
      <c r="G17" s="126">
        <f>'Gols encaixats'!G17</f>
        <v>0</v>
      </c>
      <c r="H17" s="49">
        <f>SUM(B17:G17)</f>
        <v>0</v>
      </c>
    </row>
    <row r="18" spans="1:8" ht="12.75">
      <c r="A18" s="133" t="str">
        <f>'U.E. ALZIRA'!AG3</f>
        <v>Lorca</v>
      </c>
      <c r="B18" s="70">
        <f>'Gols encaixats'!B18</f>
        <v>0</v>
      </c>
      <c r="C18" s="70">
        <f>'Gols encaixats'!C18</f>
        <v>0</v>
      </c>
      <c r="D18" s="70">
        <f>'Gols encaixats'!D18</f>
        <v>0</v>
      </c>
      <c r="E18" s="70">
        <f>'Gols encaixats'!E18</f>
        <v>0</v>
      </c>
      <c r="F18" s="70">
        <f>'Gols encaixats'!F18</f>
        <v>0</v>
      </c>
      <c r="G18" s="126">
        <f>'Gols encaixats'!G18</f>
        <v>1</v>
      </c>
      <c r="H18" s="49">
        <f>SUM(B18:G18)</f>
        <v>1</v>
      </c>
    </row>
    <row r="19" spans="1:8" ht="12.75">
      <c r="A19" s="133"/>
      <c r="B19" s="70"/>
      <c r="C19" s="70"/>
      <c r="D19" s="70"/>
      <c r="E19" s="70"/>
      <c r="F19" s="70"/>
      <c r="G19" s="126"/>
      <c r="H19" s="49"/>
    </row>
    <row r="20" spans="1:8" ht="12.75">
      <c r="A20" s="133" t="str">
        <f>'U.E. ALZIRA'!AI3</f>
        <v>PD Soriano</v>
      </c>
      <c r="B20" s="70">
        <f>'Gols encaixats'!B20</f>
        <v>1</v>
      </c>
      <c r="C20" s="70">
        <f>'Gols encaixats'!C20</f>
        <v>0</v>
      </c>
      <c r="D20" s="70">
        <f>'Gols encaixats'!D20</f>
        <v>0</v>
      </c>
      <c r="E20" s="70">
        <f>'Gols encaixats'!E20</f>
        <v>0</v>
      </c>
      <c r="F20" s="70">
        <f>'Gols encaixats'!F20</f>
        <v>0</v>
      </c>
      <c r="G20" s="126">
        <f>'Gols encaixats'!G20</f>
        <v>0</v>
      </c>
      <c r="H20" s="49">
        <f>SUM(B20:G20)</f>
        <v>1</v>
      </c>
    </row>
    <row r="21" spans="1:8" ht="12.75">
      <c r="A21" s="133"/>
      <c r="B21" s="70"/>
      <c r="C21" s="70"/>
      <c r="D21" s="70"/>
      <c r="E21" s="70"/>
      <c r="F21" s="70"/>
      <c r="G21" s="126"/>
      <c r="H21" s="49"/>
    </row>
    <row r="22" spans="1:8" ht="12.75">
      <c r="A22" s="133"/>
      <c r="B22" s="70"/>
      <c r="C22" s="70"/>
      <c r="D22" s="70"/>
      <c r="E22" s="70"/>
      <c r="F22" s="70"/>
      <c r="G22" s="126"/>
      <c r="H22" s="49"/>
    </row>
    <row r="23" spans="1:8" ht="12.75">
      <c r="A23" s="133" t="str">
        <f>'U.E. ALZIRA'!AL3</f>
        <v>Villena</v>
      </c>
      <c r="B23" s="70">
        <f>'Gols encaixats'!B23</f>
        <v>0</v>
      </c>
      <c r="C23" s="70">
        <f>'Gols encaixats'!C23</f>
        <v>0</v>
      </c>
      <c r="D23" s="70">
        <f>'Gols encaixats'!D23</f>
        <v>0</v>
      </c>
      <c r="E23" s="70">
        <f>'Gols encaixats'!E23</f>
        <v>0</v>
      </c>
      <c r="F23" s="70">
        <f>'Gols encaixats'!F23</f>
        <v>0</v>
      </c>
      <c r="G23" s="126">
        <f>'Gols encaixats'!G23</f>
        <v>0</v>
      </c>
      <c r="H23" s="49">
        <f>SUM(B23:G23)</f>
        <v>0</v>
      </c>
    </row>
    <row r="24" spans="1:8" ht="12.75">
      <c r="A24" s="133"/>
      <c r="B24" s="70"/>
      <c r="C24" s="70"/>
      <c r="D24" s="70"/>
      <c r="E24" s="70"/>
      <c r="F24" s="70"/>
      <c r="G24" s="126"/>
      <c r="H24" s="49"/>
    </row>
    <row r="25" spans="1:8" ht="12.75">
      <c r="A25" s="133" t="str">
        <f>'U.E. ALZIRA'!AN3</f>
        <v>Naval</v>
      </c>
      <c r="B25" s="70">
        <f>'Gols encaixats'!B25</f>
        <v>0</v>
      </c>
      <c r="C25" s="70">
        <f>'Gols encaixats'!C25</f>
        <v>0</v>
      </c>
      <c r="D25" s="70">
        <f>'Gols encaixats'!D25</f>
        <v>0</v>
      </c>
      <c r="E25" s="70">
        <f>'Gols encaixats'!E25</f>
        <v>0</v>
      </c>
      <c r="F25" s="70">
        <f>'Gols encaixats'!F25</f>
        <v>0</v>
      </c>
      <c r="G25" s="126">
        <f>'Gols encaixats'!G25</f>
        <v>0</v>
      </c>
      <c r="H25" s="49">
        <f>SUM(B25:G25)</f>
        <v>0</v>
      </c>
    </row>
    <row r="26" spans="1:8" ht="12.75">
      <c r="A26" s="133"/>
      <c r="B26" s="70"/>
      <c r="C26" s="70"/>
      <c r="D26" s="70"/>
      <c r="E26" s="70"/>
      <c r="F26" s="70"/>
      <c r="G26" s="126"/>
      <c r="H26" s="49"/>
    </row>
    <row r="27" spans="1:8" ht="12.75">
      <c r="A27" s="133" t="str">
        <f>'U.E. ALZIRA'!AP3</f>
        <v>Maó</v>
      </c>
      <c r="B27" s="70">
        <f>'Gols encaixats'!B27</f>
        <v>0</v>
      </c>
      <c r="C27" s="70">
        <f>'Gols encaixats'!C27</f>
        <v>0</v>
      </c>
      <c r="D27" s="70">
        <f>'Gols encaixats'!D27</f>
        <v>0</v>
      </c>
      <c r="E27" s="70">
        <f>'Gols encaixats'!E27</f>
        <v>0</v>
      </c>
      <c r="F27" s="70">
        <f>'Gols encaixats'!F27</f>
        <v>0</v>
      </c>
      <c r="G27" s="126">
        <f>'Gols encaixats'!G27</f>
        <v>0</v>
      </c>
      <c r="H27" s="49">
        <f>SUM(B27:G27)</f>
        <v>0</v>
      </c>
    </row>
    <row r="28" spans="1:8" ht="12.75">
      <c r="A28" s="133"/>
      <c r="B28" s="70"/>
      <c r="C28" s="70"/>
      <c r="D28" s="70"/>
      <c r="E28" s="70"/>
      <c r="F28" s="70"/>
      <c r="G28" s="126"/>
      <c r="H28" s="49"/>
    </row>
    <row r="29" spans="1:8" ht="12.75">
      <c r="A29" s="133" t="str">
        <f>'U.E. ALZIRA'!AR3</f>
        <v>Elx</v>
      </c>
      <c r="B29" s="70">
        <f>'Gols encaixats'!B29</f>
        <v>0</v>
      </c>
      <c r="C29" s="70">
        <f>'Gols encaixats'!C29</f>
        <v>0</v>
      </c>
      <c r="D29" s="70">
        <f>'Gols encaixats'!D29</f>
        <v>0</v>
      </c>
      <c r="E29" s="70">
        <f>'Gols encaixats'!E29</f>
        <v>0</v>
      </c>
      <c r="F29" s="70">
        <f>'Gols encaixats'!F29</f>
        <v>0</v>
      </c>
      <c r="G29" s="126">
        <f>'Gols encaixats'!G29</f>
        <v>0</v>
      </c>
      <c r="H29" s="49">
        <f>SUM(B29:G29)</f>
        <v>0</v>
      </c>
    </row>
    <row r="30" spans="1:8" ht="12.75">
      <c r="A30" s="133"/>
      <c r="B30" s="70"/>
      <c r="C30" s="70"/>
      <c r="D30" s="70"/>
      <c r="E30" s="70"/>
      <c r="F30" s="70"/>
      <c r="G30" s="126"/>
      <c r="H30" s="49"/>
    </row>
    <row r="31" spans="1:8" ht="12.75">
      <c r="A31" s="133" t="str">
        <f>'U.E. ALZIRA'!AT3</f>
        <v>Novelda</v>
      </c>
      <c r="B31" s="70">
        <f>'Gols encaixats'!B31</f>
        <v>0</v>
      </c>
      <c r="C31" s="70">
        <f>'Gols encaixats'!C31</f>
        <v>0</v>
      </c>
      <c r="D31" s="70">
        <f>'Gols encaixats'!D31</f>
        <v>0</v>
      </c>
      <c r="E31" s="70">
        <f>'Gols encaixats'!E31</f>
        <v>0</v>
      </c>
      <c r="F31" s="70">
        <f>'Gols encaixats'!F31</f>
        <v>0</v>
      </c>
      <c r="G31" s="126">
        <f>'Gols encaixats'!G31</f>
        <v>0</v>
      </c>
      <c r="H31" s="49">
        <f>SUM(B31:G31)</f>
        <v>0</v>
      </c>
    </row>
    <row r="32" spans="1:8" ht="13.5" thickBot="1">
      <c r="A32" s="134"/>
      <c r="B32" s="158"/>
      <c r="C32" s="158"/>
      <c r="D32" s="158"/>
      <c r="E32" s="158"/>
      <c r="F32" s="158"/>
      <c r="G32" s="159"/>
      <c r="H32" s="49"/>
    </row>
    <row r="33" spans="1:8" ht="13.5" hidden="1" thickTop="1">
      <c r="A33" s="132">
        <f>'U.E. ALZIRA'!AV3</f>
        <v>0</v>
      </c>
      <c r="B33" s="70">
        <f>'Gols encaixats'!B33</f>
        <v>0</v>
      </c>
      <c r="C33" s="70">
        <f>'Gols encaixats'!C33</f>
        <v>0</v>
      </c>
      <c r="D33" s="70">
        <f>'Gols encaixats'!D33</f>
        <v>0</v>
      </c>
      <c r="E33" s="70">
        <f>'Gols encaixats'!E33</f>
        <v>0</v>
      </c>
      <c r="F33" s="70">
        <f>'Gols encaixats'!F33</f>
        <v>0</v>
      </c>
      <c r="G33" s="126">
        <f>'Gols encaixats'!G33</f>
        <v>0</v>
      </c>
      <c r="H33" s="49">
        <f aca="true" t="shared" si="0" ref="H33:H40">SUM(B33:G33)</f>
        <v>0</v>
      </c>
    </row>
    <row r="34" spans="1:8" ht="12.75" hidden="1">
      <c r="A34" s="133">
        <f>'U.E. ALZIRA'!AW3</f>
        <v>0</v>
      </c>
      <c r="B34" s="70">
        <f>'Gols encaixats'!B34</f>
        <v>0</v>
      </c>
      <c r="C34" s="70">
        <f>'Gols encaixats'!C34</f>
        <v>0</v>
      </c>
      <c r="D34" s="70">
        <f>'Gols encaixats'!D34</f>
        <v>0</v>
      </c>
      <c r="E34" s="70">
        <f>'Gols encaixats'!E34</f>
        <v>0</v>
      </c>
      <c r="F34" s="70">
        <f>'Gols encaixats'!F34</f>
        <v>0</v>
      </c>
      <c r="G34" s="126">
        <f>'Gols encaixats'!G34</f>
        <v>0</v>
      </c>
      <c r="H34" s="49">
        <f t="shared" si="0"/>
        <v>0</v>
      </c>
    </row>
    <row r="35" spans="1:8" ht="12.75" hidden="1">
      <c r="A35" s="133">
        <f>'U.E. ALZIRA'!AX3</f>
        <v>0</v>
      </c>
      <c r="B35" s="70">
        <f>'Gols encaixats'!B35</f>
        <v>0</v>
      </c>
      <c r="C35" s="70">
        <f>'Gols encaixats'!C35</f>
        <v>0</v>
      </c>
      <c r="D35" s="70">
        <f>'Gols encaixats'!D35</f>
        <v>0</v>
      </c>
      <c r="E35" s="70">
        <f>'Gols encaixats'!E35</f>
        <v>0</v>
      </c>
      <c r="F35" s="70">
        <f>'Gols encaixats'!F35</f>
        <v>0</v>
      </c>
      <c r="G35" s="126">
        <f>'Gols encaixats'!G35</f>
        <v>0</v>
      </c>
      <c r="H35" s="49">
        <f t="shared" si="0"/>
        <v>0</v>
      </c>
    </row>
    <row r="36" spans="1:8" ht="12.75" hidden="1">
      <c r="A36" s="133">
        <f>'U.E. ALZIRA'!AY3</f>
        <v>0</v>
      </c>
      <c r="B36" s="70">
        <f>'Gols encaixats'!B36</f>
        <v>0</v>
      </c>
      <c r="C36" s="70">
        <f>'Gols encaixats'!C36</f>
        <v>0</v>
      </c>
      <c r="D36" s="70">
        <f>'Gols encaixats'!D36</f>
        <v>0</v>
      </c>
      <c r="E36" s="70">
        <f>'Gols encaixats'!E36</f>
        <v>0</v>
      </c>
      <c r="F36" s="70">
        <f>'Gols encaixats'!F36</f>
        <v>0</v>
      </c>
      <c r="G36" s="126">
        <f>'Gols encaixats'!G36</f>
        <v>0</v>
      </c>
      <c r="H36" s="49">
        <f t="shared" si="0"/>
        <v>0</v>
      </c>
    </row>
    <row r="37" spans="1:8" ht="12.75" hidden="1">
      <c r="A37" s="133">
        <f>'U.E. ALZIRA'!AZ3</f>
        <v>0</v>
      </c>
      <c r="B37" s="70">
        <f>'Gols encaixats'!B37</f>
        <v>0</v>
      </c>
      <c r="C37" s="70">
        <f>'Gols encaixats'!C37</f>
        <v>0</v>
      </c>
      <c r="D37" s="70">
        <f>'Gols encaixats'!D37</f>
        <v>0</v>
      </c>
      <c r="E37" s="70">
        <f>'Gols encaixats'!E37</f>
        <v>0</v>
      </c>
      <c r="F37" s="70">
        <f>'Gols encaixats'!F37</f>
        <v>0</v>
      </c>
      <c r="G37" s="126">
        <f>'Gols encaixats'!G37</f>
        <v>0</v>
      </c>
      <c r="H37" s="49">
        <f t="shared" si="0"/>
        <v>0</v>
      </c>
    </row>
    <row r="38" spans="1:8" ht="12.75" hidden="1">
      <c r="A38" s="133">
        <f>'U.E. ALZIRA'!BA3</f>
        <v>0</v>
      </c>
      <c r="B38" s="70">
        <f>'Gols encaixats'!B38</f>
        <v>0</v>
      </c>
      <c r="C38" s="70">
        <f>'Gols encaixats'!C38</f>
        <v>0</v>
      </c>
      <c r="D38" s="70">
        <f>'Gols encaixats'!D38</f>
        <v>0</v>
      </c>
      <c r="E38" s="70">
        <f>'Gols encaixats'!E38</f>
        <v>0</v>
      </c>
      <c r="F38" s="70">
        <f>'Gols encaixats'!F38</f>
        <v>0</v>
      </c>
      <c r="G38" s="126">
        <f>'Gols encaixats'!G38</f>
        <v>0</v>
      </c>
      <c r="H38" s="49">
        <f t="shared" si="0"/>
        <v>0</v>
      </c>
    </row>
    <row r="39" spans="1:8" ht="12.75" hidden="1">
      <c r="A39" s="133">
        <f>'U.E. ALZIRA'!BB3</f>
        <v>0</v>
      </c>
      <c r="B39" s="70">
        <f>'Gols encaixats'!B39</f>
        <v>0</v>
      </c>
      <c r="C39" s="70">
        <f>'Gols encaixats'!C39</f>
        <v>0</v>
      </c>
      <c r="D39" s="70">
        <f>'Gols encaixats'!D39</f>
        <v>0</v>
      </c>
      <c r="E39" s="70">
        <f>'Gols encaixats'!E39</f>
        <v>0</v>
      </c>
      <c r="F39" s="70">
        <f>'Gols encaixats'!F39</f>
        <v>0</v>
      </c>
      <c r="G39" s="126">
        <f>'Gols encaixats'!G39</f>
        <v>0</v>
      </c>
      <c r="H39" s="49">
        <f t="shared" si="0"/>
        <v>0</v>
      </c>
    </row>
    <row r="40" spans="1:8" ht="13.5" hidden="1" thickBot="1">
      <c r="A40" s="134">
        <f>'U.E. ALZIRA'!BC3</f>
        <v>0</v>
      </c>
      <c r="B40" s="158">
        <f>'Gols encaixats'!B40</f>
        <v>0</v>
      </c>
      <c r="C40" s="158">
        <f>'Gols encaixats'!C40</f>
        <v>0</v>
      </c>
      <c r="D40" s="158">
        <f>'Gols encaixats'!D40</f>
        <v>0</v>
      </c>
      <c r="E40" s="158">
        <f>'Gols encaixats'!E40</f>
        <v>0</v>
      </c>
      <c r="F40" s="158">
        <f>'Gols encaixats'!F40</f>
        <v>0</v>
      </c>
      <c r="G40" s="159">
        <f>'Gols encaixats'!G40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40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2</v>
      </c>
      <c r="C45" s="118">
        <f>(B45/N45)</f>
        <v>0.3333333333333333</v>
      </c>
      <c r="D45" s="75">
        <f>SUM(C3:C40)</f>
        <v>0</v>
      </c>
      <c r="E45" s="118">
        <f>(D45/N45)</f>
        <v>0</v>
      </c>
      <c r="F45" s="75">
        <f>SUM(D3:D40)</f>
        <v>1</v>
      </c>
      <c r="G45" s="119">
        <f>(F45/N45)</f>
        <v>0.16666666666666666</v>
      </c>
      <c r="H45" s="117">
        <f>SUM(E3:E40)</f>
        <v>1</v>
      </c>
      <c r="I45" s="118">
        <f>(H45/N45)</f>
        <v>0.16666666666666666</v>
      </c>
      <c r="J45" s="75">
        <f>SUM(F3:F40)</f>
        <v>1</v>
      </c>
      <c r="K45" s="118">
        <f>(J45/N45)</f>
        <v>0.16666666666666666</v>
      </c>
      <c r="L45" s="75">
        <f>SUM(G3:G40)</f>
        <v>1</v>
      </c>
      <c r="M45" s="119">
        <f>(L45/N45)</f>
        <v>0.16666666666666666</v>
      </c>
      <c r="N45" s="121">
        <f>SUM(H3:H40)</f>
        <v>6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 t="str">
        <f>'U.E. ALZIRA'!R3</f>
        <v>Lorca</v>
      </c>
      <c r="B3" s="70">
        <f>'Gols marcats'!B3</f>
        <v>0</v>
      </c>
      <c r="C3" s="70">
        <f>'Gols marcats'!C3</f>
        <v>0</v>
      </c>
      <c r="D3" s="70">
        <f>'Gols marcats'!D3</f>
        <v>0</v>
      </c>
      <c r="E3" s="70">
        <f>'Gols marcats'!E3</f>
        <v>0</v>
      </c>
      <c r="F3" s="70">
        <f>'Gols marcats'!F3</f>
        <v>0</v>
      </c>
      <c r="G3" s="126">
        <f>'Gols marcats'!G3</f>
        <v>0</v>
      </c>
      <c r="H3" s="49">
        <f aca="true" t="shared" si="0" ref="H3:H40">SUM(B3:G3)</f>
        <v>0</v>
      </c>
    </row>
    <row r="4" spans="1:8" ht="12.75">
      <c r="A4" s="132"/>
      <c r="B4" s="70"/>
      <c r="C4" s="70"/>
      <c r="D4" s="70"/>
      <c r="E4" s="70"/>
      <c r="F4" s="70"/>
      <c r="G4" s="126"/>
      <c r="H4" s="49"/>
    </row>
    <row r="5" spans="1:8" ht="12.75">
      <c r="A5" s="133" t="str">
        <f>'U.E. ALZIRA'!T3</f>
        <v>PD Soriano</v>
      </c>
      <c r="B5" s="70">
        <f>'Gols marcats'!B5</f>
        <v>0</v>
      </c>
      <c r="C5" s="70">
        <f>'Gols marcats'!C5</f>
        <v>0</v>
      </c>
      <c r="D5" s="70">
        <f>'Gols marcats'!D5</f>
        <v>0</v>
      </c>
      <c r="E5" s="70">
        <f>'Gols marcats'!E5</f>
        <v>0</v>
      </c>
      <c r="F5" s="70">
        <f>'Gols marcats'!F5</f>
        <v>0</v>
      </c>
      <c r="G5" s="126">
        <f>'Gols marcats'!G5</f>
        <v>0</v>
      </c>
      <c r="H5" s="49">
        <f t="shared" si="0"/>
        <v>0</v>
      </c>
    </row>
    <row r="6" spans="1:8" ht="12.75">
      <c r="A6" s="133"/>
      <c r="B6" s="70"/>
      <c r="C6" s="70"/>
      <c r="D6" s="70"/>
      <c r="E6" s="70"/>
      <c r="F6" s="70"/>
      <c r="G6" s="126"/>
      <c r="H6" s="49"/>
    </row>
    <row r="7" spans="1:8" ht="12.75">
      <c r="A7" s="133"/>
      <c r="B7" s="70"/>
      <c r="C7" s="70"/>
      <c r="D7" s="70"/>
      <c r="E7" s="70"/>
      <c r="F7" s="70"/>
      <c r="G7" s="126"/>
      <c r="H7" s="49"/>
    </row>
    <row r="8" spans="1:8" ht="12.75">
      <c r="A8" s="133" t="str">
        <f>'U.E. ALZIRA'!W3</f>
        <v>Villena</v>
      </c>
      <c r="B8" s="70">
        <f>'Gols marcats'!B8</f>
        <v>0</v>
      </c>
      <c r="C8" s="70">
        <f>'Gols marcats'!C8</f>
        <v>0</v>
      </c>
      <c r="D8" s="70">
        <f>'Gols marcats'!D8</f>
        <v>0</v>
      </c>
      <c r="E8" s="70">
        <f>'Gols marcats'!E8</f>
        <v>0</v>
      </c>
      <c r="F8" s="70">
        <f>'Gols marcats'!F8</f>
        <v>0</v>
      </c>
      <c r="G8" s="126">
        <f>'Gols marcats'!G8</f>
        <v>0</v>
      </c>
      <c r="H8" s="49">
        <f t="shared" si="0"/>
        <v>0</v>
      </c>
    </row>
    <row r="9" spans="1:8" ht="12" customHeight="1">
      <c r="A9" s="133"/>
      <c r="B9" s="70"/>
      <c r="C9" s="70"/>
      <c r="D9" s="70"/>
      <c r="E9" s="70"/>
      <c r="F9" s="70"/>
      <c r="G9" s="126"/>
      <c r="H9" s="49"/>
    </row>
    <row r="10" spans="1:8" ht="12.75">
      <c r="A10" s="133" t="str">
        <f>'U.E. ALZIRA'!Y3</f>
        <v>Naval</v>
      </c>
      <c r="B10" s="70">
        <f>'Gols marcats'!B10</f>
        <v>0</v>
      </c>
      <c r="C10" s="70">
        <f>'Gols marcats'!C10</f>
        <v>0</v>
      </c>
      <c r="D10" s="70">
        <f>'Gols marcats'!D10</f>
        <v>0</v>
      </c>
      <c r="E10" s="70">
        <f>'Gols marcats'!E10</f>
        <v>0</v>
      </c>
      <c r="F10" s="70">
        <f>'Gols marcats'!F10</f>
        <v>0</v>
      </c>
      <c r="G10" s="126">
        <f>'Gols marcats'!G10</f>
        <v>0</v>
      </c>
      <c r="H10" s="49">
        <f t="shared" si="0"/>
        <v>0</v>
      </c>
    </row>
    <row r="11" spans="1:8" ht="12.75">
      <c r="A11" s="133"/>
      <c r="B11" s="70"/>
      <c r="C11" s="70"/>
      <c r="D11" s="70"/>
      <c r="E11" s="70"/>
      <c r="F11" s="70"/>
      <c r="G11" s="126"/>
      <c r="H11" s="49"/>
    </row>
    <row r="12" spans="1:8" ht="12.75">
      <c r="A12" s="133" t="str">
        <f>'U.E. ALZIRA'!AA3</f>
        <v>Maó</v>
      </c>
      <c r="B12" s="70">
        <f>'Gols marcats'!B12</f>
        <v>0</v>
      </c>
      <c r="C12" s="70">
        <f>'Gols marcats'!C12</f>
        <v>0</v>
      </c>
      <c r="D12" s="70">
        <f>'Gols marcats'!D12</f>
        <v>0</v>
      </c>
      <c r="E12" s="70">
        <f>'Gols marcats'!E12</f>
        <v>0</v>
      </c>
      <c r="F12" s="70">
        <f>'Gols marcats'!F12</f>
        <v>0</v>
      </c>
      <c r="G12" s="126">
        <f>'Gols marcats'!G12</f>
        <v>0</v>
      </c>
      <c r="H12" s="49">
        <f t="shared" si="0"/>
        <v>0</v>
      </c>
    </row>
    <row r="13" spans="1:8" ht="12.75">
      <c r="A13" s="133"/>
      <c r="B13" s="70"/>
      <c r="C13" s="70"/>
      <c r="D13" s="70"/>
      <c r="E13" s="70"/>
      <c r="F13" s="70"/>
      <c r="G13" s="126"/>
      <c r="H13" s="49"/>
    </row>
    <row r="14" spans="1:8" ht="12.75">
      <c r="A14" s="133" t="str">
        <f>'U.E. ALZIRA'!AC3</f>
        <v>Elx</v>
      </c>
      <c r="B14" s="70">
        <f>'Gols marcats'!B14</f>
        <v>0</v>
      </c>
      <c r="C14" s="70">
        <f>'Gols marcats'!C14</f>
        <v>0</v>
      </c>
      <c r="D14" s="70">
        <f>'Gols marcats'!D14</f>
        <v>0</v>
      </c>
      <c r="E14" s="70">
        <f>'Gols marcats'!E14</f>
        <v>0</v>
      </c>
      <c r="F14" s="70">
        <f>'Gols marcats'!F14</f>
        <v>0</v>
      </c>
      <c r="G14" s="126">
        <f>'Gols marcats'!G14</f>
        <v>0</v>
      </c>
      <c r="H14" s="49">
        <f t="shared" si="0"/>
        <v>0</v>
      </c>
    </row>
    <row r="15" spans="1:8" ht="12.75">
      <c r="A15" s="133"/>
      <c r="B15" s="70"/>
      <c r="C15" s="70"/>
      <c r="D15" s="70"/>
      <c r="E15" s="70"/>
      <c r="F15" s="70"/>
      <c r="G15" s="126"/>
      <c r="H15" s="49"/>
    </row>
    <row r="16" spans="1:8" ht="12.75">
      <c r="A16" s="133" t="str">
        <f>'U.E. ALZIRA'!AE3</f>
        <v>Novelda</v>
      </c>
      <c r="B16" s="70">
        <f>'Gols marcats'!B16</f>
        <v>0</v>
      </c>
      <c r="C16" s="70">
        <f>'Gols marcats'!C16</f>
        <v>1</v>
      </c>
      <c r="D16" s="70">
        <f>'Gols marcats'!D16</f>
        <v>0</v>
      </c>
      <c r="E16" s="70">
        <f>'Gols marcats'!E16</f>
        <v>0</v>
      </c>
      <c r="F16" s="70">
        <f>'Gols marcats'!F16</f>
        <v>1</v>
      </c>
      <c r="G16" s="126">
        <f>'Gols marcats'!G16</f>
        <v>0</v>
      </c>
      <c r="H16" s="49">
        <f t="shared" si="0"/>
        <v>2</v>
      </c>
    </row>
    <row r="17" spans="1:8" ht="12.75">
      <c r="A17" s="133"/>
      <c r="B17" s="70"/>
      <c r="C17" s="70"/>
      <c r="D17" s="70"/>
      <c r="E17" s="70"/>
      <c r="F17" s="70"/>
      <c r="G17" s="126"/>
      <c r="H17" s="49"/>
    </row>
    <row r="18" spans="1:8" ht="12.75">
      <c r="A18" s="133"/>
      <c r="B18" s="70"/>
      <c r="C18" s="70"/>
      <c r="D18" s="70"/>
      <c r="E18" s="70"/>
      <c r="F18" s="70"/>
      <c r="G18" s="126"/>
      <c r="H18" s="49"/>
    </row>
    <row r="19" spans="1:8" ht="12.75">
      <c r="A19" s="133" t="str">
        <f>'U.E. ALZIRA'!AH3</f>
        <v>Manacor</v>
      </c>
      <c r="B19" s="70">
        <f>'Gols marcats'!B19</f>
        <v>0</v>
      </c>
      <c r="C19" s="70">
        <f>'Gols marcats'!C19</f>
        <v>0</v>
      </c>
      <c r="D19" s="70">
        <f>'Gols marcats'!D19</f>
        <v>0</v>
      </c>
      <c r="E19" s="70">
        <f>'Gols marcats'!E19</f>
        <v>0</v>
      </c>
      <c r="F19" s="70">
        <f>'Gols marcats'!F19</f>
        <v>0</v>
      </c>
      <c r="G19" s="126">
        <f>'Gols marcats'!G19</f>
        <v>0</v>
      </c>
      <c r="H19" s="49">
        <f t="shared" si="0"/>
        <v>0</v>
      </c>
    </row>
    <row r="20" spans="1:8" ht="12.75">
      <c r="A20" s="133"/>
      <c r="B20" s="70"/>
      <c r="C20" s="70"/>
      <c r="D20" s="70"/>
      <c r="E20" s="70"/>
      <c r="F20" s="70"/>
      <c r="G20" s="126"/>
      <c r="H20" s="49"/>
    </row>
    <row r="21" spans="1:8" ht="12.75">
      <c r="A21" s="133" t="str">
        <f>'U.E. ALZIRA'!AJ3</f>
        <v>Hellín</v>
      </c>
      <c r="B21" s="70">
        <f>'Gols marcats'!B21</f>
        <v>0</v>
      </c>
      <c r="C21" s="70">
        <f>'Gols marcats'!C21</f>
        <v>0</v>
      </c>
      <c r="D21" s="70">
        <f>'Gols marcats'!D21</f>
        <v>0</v>
      </c>
      <c r="E21" s="70">
        <f>'Gols marcats'!E21</f>
        <v>0</v>
      </c>
      <c r="F21" s="70">
        <f>'Gols marcats'!F21</f>
        <v>0</v>
      </c>
      <c r="G21" s="126">
        <f>'Gols marcats'!G21</f>
        <v>1</v>
      </c>
      <c r="H21" s="49">
        <f t="shared" si="0"/>
        <v>1</v>
      </c>
    </row>
    <row r="22" spans="1:8" ht="12.75">
      <c r="A22" s="133" t="str">
        <f>'U.E. ALZIRA'!AK3</f>
        <v>Castelló</v>
      </c>
      <c r="B22" s="70">
        <f>'Gols marcats'!B22</f>
        <v>0</v>
      </c>
      <c r="C22" s="70">
        <f>'Gols marcats'!C22</f>
        <v>0</v>
      </c>
      <c r="D22" s="70">
        <f>'Gols marcats'!D22</f>
        <v>0</v>
      </c>
      <c r="E22" s="70">
        <f>'Gols marcats'!E22</f>
        <v>0</v>
      </c>
      <c r="F22" s="70">
        <f>'Gols marcats'!F22</f>
        <v>1</v>
      </c>
      <c r="G22" s="126">
        <f>'Gols marcats'!G22</f>
        <v>0</v>
      </c>
      <c r="H22" s="49">
        <f t="shared" si="0"/>
        <v>1</v>
      </c>
    </row>
    <row r="23" spans="1:8" ht="12.75">
      <c r="A23" s="133"/>
      <c r="B23" s="70"/>
      <c r="C23" s="70"/>
      <c r="D23" s="70"/>
      <c r="E23" s="70"/>
      <c r="F23" s="70"/>
      <c r="G23" s="126"/>
      <c r="H23" s="49"/>
    </row>
    <row r="24" spans="1:8" ht="12.75">
      <c r="A24" s="133" t="str">
        <f>'U.E. ALZIRA'!AM3</f>
        <v>Alacant</v>
      </c>
      <c r="B24" s="70">
        <f>'Gols marcats'!B24</f>
        <v>0</v>
      </c>
      <c r="C24" s="70">
        <f>'Gols marcats'!C24</f>
        <v>0</v>
      </c>
      <c r="D24" s="70">
        <f>'Gols marcats'!D24</f>
        <v>0</v>
      </c>
      <c r="E24" s="70">
        <f>'Gols marcats'!E24</f>
        <v>0</v>
      </c>
      <c r="F24" s="70">
        <f>'Gols marcats'!F24</f>
        <v>0</v>
      </c>
      <c r="G24" s="126">
        <f>'Gols marcats'!G24</f>
        <v>0</v>
      </c>
      <c r="H24" s="49">
        <f t="shared" si="0"/>
        <v>0</v>
      </c>
    </row>
    <row r="25" spans="1:8" ht="12.75">
      <c r="A25" s="133"/>
      <c r="B25" s="70"/>
      <c r="C25" s="70"/>
      <c r="D25" s="70"/>
      <c r="E25" s="70"/>
      <c r="F25" s="70"/>
      <c r="G25" s="126"/>
      <c r="H25" s="49"/>
    </row>
    <row r="26" spans="1:8" ht="12.75">
      <c r="A26" s="133" t="str">
        <f>'U.E. ALZIRA'!AO3</f>
        <v>Albacete</v>
      </c>
      <c r="B26" s="70">
        <f>'Gols marcats'!B26</f>
        <v>0</v>
      </c>
      <c r="C26" s="70">
        <f>'Gols marcats'!C26</f>
        <v>0</v>
      </c>
      <c r="D26" s="70">
        <f>'Gols marcats'!D26</f>
        <v>0</v>
      </c>
      <c r="E26" s="70">
        <f>'Gols marcats'!E26</f>
        <v>0</v>
      </c>
      <c r="F26" s="70">
        <f>'Gols marcats'!F26</f>
        <v>0</v>
      </c>
      <c r="G26" s="126">
        <f>'Gols marcats'!G26</f>
        <v>0</v>
      </c>
      <c r="H26" s="49">
        <f t="shared" si="0"/>
        <v>0</v>
      </c>
    </row>
    <row r="27" spans="1:8" ht="12.75">
      <c r="A27" s="133"/>
      <c r="B27" s="70"/>
      <c r="C27" s="70"/>
      <c r="D27" s="70"/>
      <c r="E27" s="70"/>
      <c r="F27" s="70"/>
      <c r="G27" s="126"/>
      <c r="H27" s="49"/>
    </row>
    <row r="28" spans="1:8" ht="12.75">
      <c r="A28" s="133" t="str">
        <f>'U.E. ALZIRA'!AQ3</f>
        <v>Catarroja</v>
      </c>
      <c r="B28" s="70">
        <f>'Gols marcats'!B28</f>
        <v>0</v>
      </c>
      <c r="C28" s="70">
        <f>'Gols marcats'!C28</f>
        <v>0</v>
      </c>
      <c r="D28" s="70">
        <f>'Gols marcats'!D28</f>
        <v>0</v>
      </c>
      <c r="E28" s="70">
        <f>'Gols marcats'!E28</f>
        <v>0</v>
      </c>
      <c r="F28" s="70">
        <f>'Gols marcats'!F28</f>
        <v>0</v>
      </c>
      <c r="G28" s="126">
        <f>'Gols marcats'!G28</f>
        <v>0</v>
      </c>
      <c r="H28" s="49">
        <f t="shared" si="0"/>
        <v>0</v>
      </c>
    </row>
    <row r="29" spans="1:8" ht="12.75">
      <c r="A29" s="133"/>
      <c r="B29" s="70"/>
      <c r="C29" s="70"/>
      <c r="D29" s="70"/>
      <c r="E29" s="70"/>
      <c r="F29" s="70"/>
      <c r="G29" s="126"/>
      <c r="H29" s="49"/>
    </row>
    <row r="30" spans="1:8" ht="12.75">
      <c r="A30" s="133" t="str">
        <f>'U.E. ALZIRA'!AS3</f>
        <v>Llevant</v>
      </c>
      <c r="B30" s="70">
        <f>'Gols marcats'!B30</f>
        <v>0</v>
      </c>
      <c r="C30" s="70">
        <f>'Gols marcats'!C30</f>
        <v>0</v>
      </c>
      <c r="D30" s="70">
        <f>'Gols marcats'!D30</f>
        <v>0</v>
      </c>
      <c r="E30" s="70">
        <f>'Gols marcats'!E30</f>
        <v>0</v>
      </c>
      <c r="F30" s="70">
        <f>'Gols marcats'!F30</f>
        <v>0</v>
      </c>
      <c r="G30" s="126">
        <f>'Gols marcats'!G30</f>
        <v>0</v>
      </c>
      <c r="H30" s="49">
        <f t="shared" si="0"/>
        <v>0</v>
      </c>
    </row>
    <row r="31" spans="1:8" ht="12.75">
      <c r="A31" s="133"/>
      <c r="B31" s="70"/>
      <c r="C31" s="70"/>
      <c r="D31" s="70"/>
      <c r="E31" s="70"/>
      <c r="F31" s="70"/>
      <c r="G31" s="126"/>
      <c r="H31" s="49"/>
    </row>
    <row r="32" spans="1:8" ht="13.5" thickBot="1">
      <c r="A32" s="134" t="str">
        <f>'U.E. ALZIRA'!AU3</f>
        <v>Aspense</v>
      </c>
      <c r="B32" s="158">
        <f>'Gols marcats'!B32</f>
        <v>0</v>
      </c>
      <c r="C32" s="158">
        <f>'Gols marcats'!C32</f>
        <v>0</v>
      </c>
      <c r="D32" s="158">
        <f>'Gols marcats'!D32</f>
        <v>0</v>
      </c>
      <c r="E32" s="158">
        <f>'Gols marcats'!E32</f>
        <v>0</v>
      </c>
      <c r="F32" s="158">
        <f>'Gols marcats'!F32</f>
        <v>0</v>
      </c>
      <c r="G32" s="159">
        <f>'Gols marcats'!G32</f>
        <v>0</v>
      </c>
      <c r="H32" s="49">
        <f t="shared" si="0"/>
        <v>0</v>
      </c>
    </row>
    <row r="33" spans="1:8" ht="13.5" hidden="1" thickTop="1">
      <c r="A33" s="132">
        <f>'U.E. ALZIRA'!AW2</f>
        <v>0</v>
      </c>
      <c r="B33" s="70">
        <f>'Gols marcats'!B33</f>
        <v>0</v>
      </c>
      <c r="C33" s="70">
        <f>'Gols marcats'!C33</f>
        <v>0</v>
      </c>
      <c r="D33" s="70">
        <f>'Gols marcats'!D33</f>
        <v>0</v>
      </c>
      <c r="E33" s="70">
        <f>'Gols marcats'!E33</f>
        <v>0</v>
      </c>
      <c r="F33" s="70">
        <f>'Gols marcats'!F33</f>
        <v>0</v>
      </c>
      <c r="G33" s="126">
        <f>'Gols marcats'!G33</f>
        <v>0</v>
      </c>
      <c r="H33" s="49">
        <f t="shared" si="0"/>
        <v>0</v>
      </c>
    </row>
    <row r="34" spans="1:8" ht="12.75" hidden="1">
      <c r="A34" s="133">
        <f>'U.E. ALZIRA'!AX2</f>
        <v>0</v>
      </c>
      <c r="B34" s="70">
        <f>'Gols marcats'!B34</f>
        <v>0</v>
      </c>
      <c r="C34" s="70">
        <f>'Gols marcats'!C34</f>
        <v>0</v>
      </c>
      <c r="D34" s="70">
        <f>'Gols marcats'!D34</f>
        <v>0</v>
      </c>
      <c r="E34" s="70">
        <f>'Gols marcats'!E34</f>
        <v>0</v>
      </c>
      <c r="F34" s="70">
        <f>'Gols marcats'!F34</f>
        <v>0</v>
      </c>
      <c r="G34" s="126">
        <f>'Gols marcats'!G34</f>
        <v>0</v>
      </c>
      <c r="H34" s="49">
        <f t="shared" si="0"/>
        <v>0</v>
      </c>
    </row>
    <row r="35" spans="1:8" ht="12.75" hidden="1">
      <c r="A35" s="133">
        <f>'U.E. ALZIRA'!AY2</f>
        <v>0</v>
      </c>
      <c r="B35" s="70">
        <f>'Gols marcats'!B35</f>
        <v>0</v>
      </c>
      <c r="C35" s="70">
        <f>'Gols marcats'!C35</f>
        <v>0</v>
      </c>
      <c r="D35" s="70">
        <f>'Gols marcats'!D35</f>
        <v>0</v>
      </c>
      <c r="E35" s="70">
        <f>'Gols marcats'!E35</f>
        <v>0</v>
      </c>
      <c r="F35" s="70">
        <f>'Gols marcats'!F35</f>
        <v>0</v>
      </c>
      <c r="G35" s="126">
        <f>'Gols marcats'!G35</f>
        <v>0</v>
      </c>
      <c r="H35" s="49">
        <f t="shared" si="0"/>
        <v>0</v>
      </c>
    </row>
    <row r="36" spans="1:8" ht="12.75" hidden="1">
      <c r="A36" s="133">
        <f>'U.E. ALZIRA'!AZ2</f>
        <v>0</v>
      </c>
      <c r="B36" s="70">
        <f>'Gols marcats'!B36</f>
        <v>0</v>
      </c>
      <c r="C36" s="70">
        <f>'Gols marcats'!C36</f>
        <v>0</v>
      </c>
      <c r="D36" s="70">
        <f>'Gols marcats'!D36</f>
        <v>0</v>
      </c>
      <c r="E36" s="70">
        <f>'Gols marcats'!E36</f>
        <v>0</v>
      </c>
      <c r="F36" s="70">
        <f>'Gols marcats'!F36</f>
        <v>0</v>
      </c>
      <c r="G36" s="126">
        <f>'Gols marcats'!G36</f>
        <v>0</v>
      </c>
      <c r="H36" s="49">
        <f t="shared" si="0"/>
        <v>0</v>
      </c>
    </row>
    <row r="37" spans="1:8" ht="12.75" hidden="1">
      <c r="A37" s="133">
        <f>'U.E. ALZIRA'!BA2</f>
        <v>0</v>
      </c>
      <c r="B37" s="70">
        <f>'Gols marcats'!B37</f>
        <v>0</v>
      </c>
      <c r="C37" s="70">
        <f>'Gols marcats'!C37</f>
        <v>0</v>
      </c>
      <c r="D37" s="70">
        <f>'Gols marcats'!D37</f>
        <v>0</v>
      </c>
      <c r="E37" s="70">
        <f>'Gols marcats'!E37</f>
        <v>0</v>
      </c>
      <c r="F37" s="70">
        <f>'Gols marcats'!F37</f>
        <v>0</v>
      </c>
      <c r="G37" s="126">
        <f>'Gols marcats'!G37</f>
        <v>0</v>
      </c>
      <c r="H37" s="49">
        <f t="shared" si="0"/>
        <v>0</v>
      </c>
    </row>
    <row r="38" spans="1:8" ht="12.75" hidden="1">
      <c r="A38" s="133">
        <f>'U.E. ALZIRA'!BB2</f>
        <v>0</v>
      </c>
      <c r="B38" s="70">
        <f>'Gols marcats'!B38</f>
        <v>0</v>
      </c>
      <c r="C38" s="70">
        <f>'Gols marcats'!C38</f>
        <v>0</v>
      </c>
      <c r="D38" s="70">
        <f>'Gols marcats'!D38</f>
        <v>0</v>
      </c>
      <c r="E38" s="70">
        <f>'Gols marcats'!E38</f>
        <v>0</v>
      </c>
      <c r="F38" s="70">
        <f>'Gols marcats'!F38</f>
        <v>0</v>
      </c>
      <c r="G38" s="126">
        <f>'Gols marcats'!G38</f>
        <v>0</v>
      </c>
      <c r="H38" s="49">
        <f t="shared" si="0"/>
        <v>0</v>
      </c>
    </row>
    <row r="39" spans="1:8" ht="13.5" hidden="1" thickBot="1">
      <c r="A39" s="134">
        <f>'U.E. ALZIRA'!BC2</f>
        <v>0</v>
      </c>
      <c r="B39" s="70">
        <f>'Gols marcats'!B39</f>
        <v>0</v>
      </c>
      <c r="C39" s="70">
        <f>'Gols marcats'!C39</f>
        <v>0</v>
      </c>
      <c r="D39" s="70">
        <f>'Gols marcats'!D39</f>
        <v>0</v>
      </c>
      <c r="E39" s="70">
        <f>'Gols marcats'!E39</f>
        <v>0</v>
      </c>
      <c r="F39" s="70">
        <f>'Gols marcats'!F39</f>
        <v>0</v>
      </c>
      <c r="G39" s="126">
        <f>'Gols marcats'!G39</f>
        <v>0</v>
      </c>
      <c r="H39" s="49">
        <f t="shared" si="0"/>
        <v>0</v>
      </c>
    </row>
    <row r="40" spans="1:8" ht="14.25" hidden="1" thickBot="1" thickTop="1">
      <c r="A40" s="134">
        <f>'U.E. ALZIRA'!BC3</f>
        <v>0</v>
      </c>
      <c r="B40" s="158">
        <f>'Gols marcats'!B40</f>
        <v>0</v>
      </c>
      <c r="C40" s="158">
        <f>'Gols marcats'!C40</f>
        <v>0</v>
      </c>
      <c r="D40" s="158">
        <f>'Gols marcats'!D40</f>
        <v>0</v>
      </c>
      <c r="E40" s="158">
        <f>'Gols marcats'!E40</f>
        <v>0</v>
      </c>
      <c r="F40" s="158">
        <f>'Gols marcats'!F40</f>
        <v>0</v>
      </c>
      <c r="G40" s="159">
        <f>'Gols marcats'!G40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37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0</v>
      </c>
      <c r="C45" s="118">
        <f>(B45/N45)</f>
        <v>0</v>
      </c>
      <c r="D45" s="75">
        <f>SUM(C3:C40)</f>
        <v>1</v>
      </c>
      <c r="E45" s="118">
        <f>(D45/N45)</f>
        <v>0.25</v>
      </c>
      <c r="F45" s="75">
        <f>SUM(D3:D40)</f>
        <v>0</v>
      </c>
      <c r="G45" s="119">
        <f>(F45/N45)</f>
        <v>0</v>
      </c>
      <c r="H45" s="117">
        <f>SUM(E3:E40)</f>
        <v>0</v>
      </c>
      <c r="I45" s="118">
        <f>(H45/N45)</f>
        <v>0</v>
      </c>
      <c r="J45" s="75">
        <f>SUM(F3:F40)</f>
        <v>2</v>
      </c>
      <c r="K45" s="118">
        <f>(J45/N45)</f>
        <v>0.5</v>
      </c>
      <c r="L45" s="75">
        <f>SUM(G3:G40)</f>
        <v>1</v>
      </c>
      <c r="M45" s="119">
        <f>(L45/N45)</f>
        <v>0.25</v>
      </c>
      <c r="N45" s="121">
        <f>SUM(H3:H40)</f>
        <v>4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 t="str">
        <f>'U.E. ALZIRA'!R3</f>
        <v>Lorca</v>
      </c>
      <c r="B3" s="70">
        <f>'Gols encaixats'!B3</f>
        <v>0</v>
      </c>
      <c r="C3" s="70">
        <f>'Gols encaixats'!C3</f>
        <v>0</v>
      </c>
      <c r="D3" s="70">
        <f>'Gols encaixats'!D3</f>
        <v>0</v>
      </c>
      <c r="E3" s="70">
        <f>'Gols encaixats'!E3</f>
        <v>0</v>
      </c>
      <c r="F3" s="70">
        <f>'Gols encaixats'!F3</f>
        <v>0</v>
      </c>
      <c r="G3" s="126">
        <f>'Gols encaixats'!G3</f>
        <v>0</v>
      </c>
      <c r="H3" s="49">
        <f aca="true" t="shared" si="0" ref="H3:H40">SUM(B3:G3)</f>
        <v>0</v>
      </c>
    </row>
    <row r="4" spans="1:8" ht="12.75">
      <c r="A4" s="132"/>
      <c r="B4" s="70"/>
      <c r="C4" s="70"/>
      <c r="D4" s="70"/>
      <c r="E4" s="70"/>
      <c r="F4" s="70"/>
      <c r="G4" s="126"/>
      <c r="H4" s="49"/>
    </row>
    <row r="5" spans="1:8" ht="12.75">
      <c r="A5" s="133" t="str">
        <f>'U.E. ALZIRA'!T3</f>
        <v>PD Soriano</v>
      </c>
      <c r="B5" s="70">
        <f>'Gols encaixats'!B5</f>
        <v>0</v>
      </c>
      <c r="C5" s="70">
        <f>'Gols encaixats'!C5</f>
        <v>0</v>
      </c>
      <c r="D5" s="70">
        <f>'Gols encaixats'!D5</f>
        <v>0</v>
      </c>
      <c r="E5" s="70">
        <f>'Gols encaixats'!E5</f>
        <v>0</v>
      </c>
      <c r="F5" s="70">
        <f>'Gols encaixats'!F5</f>
        <v>0</v>
      </c>
      <c r="G5" s="126">
        <f>'Gols encaixats'!G5</f>
        <v>0</v>
      </c>
      <c r="H5" s="49">
        <f t="shared" si="0"/>
        <v>0</v>
      </c>
    </row>
    <row r="6" spans="1:8" ht="12.75">
      <c r="A6" s="133"/>
      <c r="B6" s="70"/>
      <c r="C6" s="70"/>
      <c r="D6" s="70"/>
      <c r="E6" s="70"/>
      <c r="F6" s="70"/>
      <c r="G6" s="126"/>
      <c r="H6" s="49"/>
    </row>
    <row r="7" spans="1:8" ht="12.75">
      <c r="A7" s="133"/>
      <c r="B7" s="70"/>
      <c r="C7" s="70"/>
      <c r="D7" s="70"/>
      <c r="E7" s="70"/>
      <c r="F7" s="70"/>
      <c r="G7" s="126"/>
      <c r="H7" s="49"/>
    </row>
    <row r="8" spans="1:8" ht="12.75">
      <c r="A8" s="133" t="str">
        <f>'U.E. ALZIRA'!W3</f>
        <v>Villena</v>
      </c>
      <c r="B8" s="70">
        <f>'Gols encaixats'!B8</f>
        <v>0</v>
      </c>
      <c r="C8" s="70">
        <f>'Gols encaixats'!C8</f>
        <v>0</v>
      </c>
      <c r="D8" s="70">
        <f>'Gols encaixats'!D8</f>
        <v>0</v>
      </c>
      <c r="E8" s="70">
        <f>'Gols encaixats'!E8</f>
        <v>0</v>
      </c>
      <c r="F8" s="70">
        <f>'Gols encaixats'!F8</f>
        <v>0</v>
      </c>
      <c r="G8" s="126">
        <f>'Gols encaixats'!G8</f>
        <v>0</v>
      </c>
      <c r="H8" s="49">
        <f t="shared" si="0"/>
        <v>0</v>
      </c>
    </row>
    <row r="9" spans="1:8" ht="12.75">
      <c r="A9" s="133"/>
      <c r="B9" s="70"/>
      <c r="C9" s="70"/>
      <c r="D9" s="70"/>
      <c r="E9" s="70"/>
      <c r="F9" s="70"/>
      <c r="G9" s="126"/>
      <c r="H9" s="49"/>
    </row>
    <row r="10" spans="1:8" ht="12.75">
      <c r="A10" s="133" t="str">
        <f>'U.E. ALZIRA'!Y3</f>
        <v>Naval</v>
      </c>
      <c r="B10" s="70">
        <f>'Gols encaixats'!B10</f>
        <v>0</v>
      </c>
      <c r="C10" s="70">
        <f>'Gols encaixats'!C10</f>
        <v>0</v>
      </c>
      <c r="D10" s="70">
        <f>'Gols encaixats'!D10</f>
        <v>0</v>
      </c>
      <c r="E10" s="70">
        <f>'Gols encaixats'!E10</f>
        <v>0</v>
      </c>
      <c r="F10" s="70">
        <f>'Gols encaixats'!F10</f>
        <v>0</v>
      </c>
      <c r="G10" s="126">
        <f>'Gols encaixats'!G10</f>
        <v>0</v>
      </c>
      <c r="H10" s="49">
        <f t="shared" si="0"/>
        <v>0</v>
      </c>
    </row>
    <row r="11" spans="1:8" ht="12.75">
      <c r="A11" s="133"/>
      <c r="B11" s="70"/>
      <c r="C11" s="70"/>
      <c r="D11" s="70"/>
      <c r="E11" s="70"/>
      <c r="F11" s="70"/>
      <c r="G11" s="126"/>
      <c r="H11" s="49"/>
    </row>
    <row r="12" spans="1:8" ht="12.75">
      <c r="A12" s="133" t="str">
        <f>'U.E. ALZIRA'!AA3</f>
        <v>Maó</v>
      </c>
      <c r="B12" s="70">
        <f>'Gols encaixats'!B12</f>
        <v>0</v>
      </c>
      <c r="C12" s="70">
        <f>'Gols encaixats'!C12</f>
        <v>0</v>
      </c>
      <c r="D12" s="70">
        <f>'Gols encaixats'!D12</f>
        <v>0</v>
      </c>
      <c r="E12" s="70">
        <f>'Gols encaixats'!E12</f>
        <v>0</v>
      </c>
      <c r="F12" s="70">
        <f>'Gols encaixats'!F12</f>
        <v>0</v>
      </c>
      <c r="G12" s="126">
        <f>'Gols encaixats'!G12</f>
        <v>0</v>
      </c>
      <c r="H12" s="49">
        <f t="shared" si="0"/>
        <v>0</v>
      </c>
    </row>
    <row r="13" spans="1:8" ht="12.75">
      <c r="A13" s="133"/>
      <c r="B13" s="70"/>
      <c r="C13" s="70"/>
      <c r="D13" s="70"/>
      <c r="E13" s="70"/>
      <c r="F13" s="70"/>
      <c r="G13" s="126"/>
      <c r="H13" s="49"/>
    </row>
    <row r="14" spans="1:8" ht="12.75">
      <c r="A14" s="133" t="str">
        <f>'U.E. ALZIRA'!AC3</f>
        <v>Elx</v>
      </c>
      <c r="B14" s="70">
        <f>'Gols encaixats'!B14</f>
        <v>0</v>
      </c>
      <c r="C14" s="70">
        <f>'Gols encaixats'!C14</f>
        <v>0</v>
      </c>
      <c r="D14" s="70">
        <f>'Gols encaixats'!D14</f>
        <v>0</v>
      </c>
      <c r="E14" s="70">
        <f>'Gols encaixats'!E14</f>
        <v>0</v>
      </c>
      <c r="F14" s="70">
        <f>'Gols encaixats'!F14</f>
        <v>0</v>
      </c>
      <c r="G14" s="126">
        <f>'Gols encaixats'!G14</f>
        <v>0</v>
      </c>
      <c r="H14" s="49">
        <f t="shared" si="0"/>
        <v>0</v>
      </c>
    </row>
    <row r="15" spans="1:8" ht="12.75">
      <c r="A15" s="133"/>
      <c r="B15" s="70"/>
      <c r="C15" s="70"/>
      <c r="D15" s="70"/>
      <c r="E15" s="70"/>
      <c r="F15" s="70"/>
      <c r="G15" s="126"/>
      <c r="H15" s="49"/>
    </row>
    <row r="16" spans="1:8" ht="12.75">
      <c r="A16" s="133" t="str">
        <f>'U.E. ALZIRA'!AE3</f>
        <v>Novelda</v>
      </c>
      <c r="B16" s="70">
        <f>'Gols encaixats'!B16</f>
        <v>1</v>
      </c>
      <c r="C16" s="70">
        <f>'Gols encaixats'!C16</f>
        <v>0</v>
      </c>
      <c r="D16" s="70">
        <f>'Gols encaixats'!D16</f>
        <v>0</v>
      </c>
      <c r="E16" s="70">
        <f>'Gols encaixats'!E16</f>
        <v>1</v>
      </c>
      <c r="F16" s="70">
        <f>'Gols encaixats'!F16</f>
        <v>0</v>
      </c>
      <c r="G16" s="126">
        <f>'Gols encaixats'!G16</f>
        <v>1</v>
      </c>
      <c r="H16" s="49">
        <f t="shared" si="0"/>
        <v>3</v>
      </c>
    </row>
    <row r="17" spans="1:8" ht="12.75">
      <c r="A17" s="133"/>
      <c r="B17" s="70"/>
      <c r="C17" s="70"/>
      <c r="D17" s="70"/>
      <c r="E17" s="70"/>
      <c r="F17" s="70"/>
      <c r="G17" s="126"/>
      <c r="H17" s="49"/>
    </row>
    <row r="18" spans="1:8" ht="12.75">
      <c r="A18" s="133"/>
      <c r="B18" s="70"/>
      <c r="C18" s="70"/>
      <c r="D18" s="70"/>
      <c r="E18" s="70"/>
      <c r="F18" s="70"/>
      <c r="G18" s="126"/>
      <c r="H18" s="49"/>
    </row>
    <row r="19" spans="1:8" ht="12.75">
      <c r="A19" s="133" t="str">
        <f>'U.E. ALZIRA'!AH3</f>
        <v>Manacor</v>
      </c>
      <c r="B19" s="70">
        <f>'Gols encaixats'!B19</f>
        <v>0</v>
      </c>
      <c r="C19" s="70">
        <f>'Gols encaixats'!C19</f>
        <v>0</v>
      </c>
      <c r="D19" s="70">
        <f>'Gols encaixats'!D19</f>
        <v>0</v>
      </c>
      <c r="E19" s="70">
        <f>'Gols encaixats'!E19</f>
        <v>0</v>
      </c>
      <c r="F19" s="70">
        <f>'Gols encaixats'!F19</f>
        <v>0</v>
      </c>
      <c r="G19" s="126">
        <f>'Gols encaixats'!G19</f>
        <v>0</v>
      </c>
      <c r="H19" s="49">
        <f t="shared" si="0"/>
        <v>0</v>
      </c>
    </row>
    <row r="20" spans="1:8" ht="12.75">
      <c r="A20" s="133"/>
      <c r="B20" s="70"/>
      <c r="C20" s="70"/>
      <c r="D20" s="70"/>
      <c r="E20" s="70"/>
      <c r="F20" s="70"/>
      <c r="G20" s="126"/>
      <c r="H20" s="49"/>
    </row>
    <row r="21" spans="1:8" ht="12.75">
      <c r="A21" s="133" t="str">
        <f>'U.E. ALZIRA'!AJ3</f>
        <v>Hellín</v>
      </c>
      <c r="B21" s="70">
        <f>'Gols encaixats'!B21</f>
        <v>0</v>
      </c>
      <c r="C21" s="70">
        <f>'Gols encaixats'!C21</f>
        <v>2</v>
      </c>
      <c r="D21" s="70">
        <f>'Gols encaixats'!D21</f>
        <v>0</v>
      </c>
      <c r="E21" s="70">
        <f>'Gols encaixats'!E21</f>
        <v>0</v>
      </c>
      <c r="F21" s="70">
        <f>'Gols encaixats'!F21</f>
        <v>1</v>
      </c>
      <c r="G21" s="126">
        <f>'Gols encaixats'!G21</f>
        <v>2</v>
      </c>
      <c r="H21" s="49">
        <f t="shared" si="0"/>
        <v>5</v>
      </c>
    </row>
    <row r="22" spans="1:8" ht="12.75">
      <c r="A22" s="133" t="str">
        <f>'U.E. ALZIRA'!AK3</f>
        <v>Castelló</v>
      </c>
      <c r="B22" s="70">
        <f>'Gols encaixats'!B22</f>
        <v>1</v>
      </c>
      <c r="C22" s="70">
        <f>'Gols encaixats'!C22</f>
        <v>0</v>
      </c>
      <c r="D22" s="70">
        <f>'Gols encaixats'!D22</f>
        <v>1</v>
      </c>
      <c r="E22" s="70">
        <f>'Gols encaixats'!E22</f>
        <v>1</v>
      </c>
      <c r="F22" s="70">
        <f>'Gols encaixats'!F22</f>
        <v>0</v>
      </c>
      <c r="G22" s="126">
        <f>'Gols encaixats'!G22</f>
        <v>3</v>
      </c>
      <c r="H22" s="49">
        <f t="shared" si="0"/>
        <v>6</v>
      </c>
    </row>
    <row r="23" spans="1:8" ht="12.75">
      <c r="A23" s="133"/>
      <c r="B23" s="70"/>
      <c r="C23" s="70"/>
      <c r="D23" s="70"/>
      <c r="E23" s="70"/>
      <c r="F23" s="70"/>
      <c r="G23" s="126"/>
      <c r="H23" s="49"/>
    </row>
    <row r="24" spans="1:8" ht="12.75">
      <c r="A24" s="133" t="str">
        <f>'U.E. ALZIRA'!AM3</f>
        <v>Alacant</v>
      </c>
      <c r="B24" s="70">
        <f>'Gols encaixats'!B24</f>
        <v>0</v>
      </c>
      <c r="C24" s="70">
        <f>'Gols encaixats'!C24</f>
        <v>0</v>
      </c>
      <c r="D24" s="70">
        <f>'Gols encaixats'!D24</f>
        <v>0</v>
      </c>
      <c r="E24" s="70">
        <f>'Gols encaixats'!E24</f>
        <v>0</v>
      </c>
      <c r="F24" s="70">
        <f>'Gols encaixats'!F24</f>
        <v>0</v>
      </c>
      <c r="G24" s="126">
        <f>'Gols encaixats'!G24</f>
        <v>0</v>
      </c>
      <c r="H24" s="49">
        <f t="shared" si="0"/>
        <v>0</v>
      </c>
    </row>
    <row r="25" spans="1:8" ht="12.75">
      <c r="A25" s="133"/>
      <c r="B25" s="70"/>
      <c r="C25" s="70"/>
      <c r="D25" s="70"/>
      <c r="E25" s="70"/>
      <c r="F25" s="70"/>
      <c r="G25" s="126"/>
      <c r="H25" s="49"/>
    </row>
    <row r="26" spans="1:8" ht="12.75">
      <c r="A26" s="133" t="str">
        <f>'U.E. ALZIRA'!AO3</f>
        <v>Albacete</v>
      </c>
      <c r="B26" s="70">
        <f>'Gols encaixats'!B26</f>
        <v>0</v>
      </c>
      <c r="C26" s="70">
        <f>'Gols encaixats'!C26</f>
        <v>0</v>
      </c>
      <c r="D26" s="70">
        <f>'Gols encaixats'!D26</f>
        <v>0</v>
      </c>
      <c r="E26" s="70">
        <f>'Gols encaixats'!E26</f>
        <v>0</v>
      </c>
      <c r="F26" s="70">
        <f>'Gols encaixats'!F26</f>
        <v>0</v>
      </c>
      <c r="G26" s="126">
        <f>'Gols encaixats'!G26</f>
        <v>0</v>
      </c>
      <c r="H26" s="49">
        <f t="shared" si="0"/>
        <v>0</v>
      </c>
    </row>
    <row r="27" spans="1:8" ht="12.75">
      <c r="A27" s="133"/>
      <c r="B27" s="70"/>
      <c r="C27" s="70"/>
      <c r="D27" s="70"/>
      <c r="E27" s="70"/>
      <c r="F27" s="70"/>
      <c r="G27" s="126"/>
      <c r="H27" s="49"/>
    </row>
    <row r="28" spans="1:8" ht="12.75">
      <c r="A28" s="133" t="str">
        <f>'U.E. ALZIRA'!AQ3</f>
        <v>Catarroja</v>
      </c>
      <c r="B28" s="70">
        <f>'Gols encaixats'!B28</f>
        <v>0</v>
      </c>
      <c r="C28" s="70">
        <f>'Gols encaixats'!C28</f>
        <v>0</v>
      </c>
      <c r="D28" s="70">
        <f>'Gols encaixats'!D28</f>
        <v>0</v>
      </c>
      <c r="E28" s="70">
        <f>'Gols encaixats'!E28</f>
        <v>1</v>
      </c>
      <c r="F28" s="70">
        <f>'Gols encaixats'!F28</f>
        <v>1</v>
      </c>
      <c r="G28" s="126">
        <f>'Gols encaixats'!G28</f>
        <v>0</v>
      </c>
      <c r="H28" s="49">
        <f t="shared" si="0"/>
        <v>2</v>
      </c>
    </row>
    <row r="29" spans="1:8" ht="12.75">
      <c r="A29" s="133"/>
      <c r="B29" s="70"/>
      <c r="C29" s="70"/>
      <c r="D29" s="70"/>
      <c r="E29" s="70"/>
      <c r="F29" s="70"/>
      <c r="G29" s="126"/>
      <c r="H29" s="49"/>
    </row>
    <row r="30" spans="1:8" ht="12.75">
      <c r="A30" s="133" t="str">
        <f>'U.E. ALZIRA'!AS3</f>
        <v>Llevant</v>
      </c>
      <c r="B30" s="70">
        <f>'Gols encaixats'!B30</f>
        <v>3</v>
      </c>
      <c r="C30" s="70">
        <f>'Gols encaixats'!C30</f>
        <v>3</v>
      </c>
      <c r="D30" s="70">
        <f>'Gols encaixats'!D30</f>
        <v>1</v>
      </c>
      <c r="E30" s="70">
        <f>'Gols encaixats'!E30</f>
        <v>1</v>
      </c>
      <c r="F30" s="70">
        <f>'Gols encaixats'!F30</f>
        <v>1</v>
      </c>
      <c r="G30" s="126">
        <f>'Gols encaixats'!G30</f>
        <v>0</v>
      </c>
      <c r="H30" s="49">
        <f t="shared" si="0"/>
        <v>9</v>
      </c>
    </row>
    <row r="31" spans="1:8" ht="12.75">
      <c r="A31" s="133"/>
      <c r="B31" s="70"/>
      <c r="C31" s="70"/>
      <c r="D31" s="70"/>
      <c r="E31" s="70"/>
      <c r="F31" s="70"/>
      <c r="G31" s="126"/>
      <c r="H31" s="49"/>
    </row>
    <row r="32" spans="1:8" ht="13.5" thickBot="1">
      <c r="A32" s="134" t="str">
        <f>'U.E. ALZIRA'!AU3</f>
        <v>Aspense</v>
      </c>
      <c r="B32" s="70">
        <f>'Gols encaixats'!B32</f>
        <v>0</v>
      </c>
      <c r="C32" s="70">
        <f>'Gols encaixats'!C32</f>
        <v>0</v>
      </c>
      <c r="D32" s="70">
        <f>'Gols encaixats'!D32</f>
        <v>0</v>
      </c>
      <c r="E32" s="70">
        <f>'Gols encaixats'!E32</f>
        <v>0</v>
      </c>
      <c r="F32" s="70">
        <f>'Gols encaixats'!F32</f>
        <v>0</v>
      </c>
      <c r="G32" s="126">
        <f>'Gols encaixats'!G32</f>
        <v>0</v>
      </c>
      <c r="H32" s="49">
        <f t="shared" si="0"/>
        <v>0</v>
      </c>
    </row>
    <row r="33" spans="1:8" ht="13.5" hidden="1" thickTop="1">
      <c r="A33" s="133">
        <f>'U.E. ALZIRA'!AV3</f>
        <v>0</v>
      </c>
      <c r="B33" s="70">
        <f>'Gols encaixats'!B33</f>
        <v>0</v>
      </c>
      <c r="C33" s="70">
        <f>'Gols encaixats'!C33</f>
        <v>0</v>
      </c>
      <c r="D33" s="70">
        <f>'Gols encaixats'!D33</f>
        <v>0</v>
      </c>
      <c r="E33" s="70">
        <f>'Gols encaixats'!E33</f>
        <v>0</v>
      </c>
      <c r="F33" s="70">
        <f>'Gols encaixats'!F33</f>
        <v>0</v>
      </c>
      <c r="G33" s="126">
        <f>'Gols encaixats'!G33</f>
        <v>0</v>
      </c>
      <c r="H33" s="49">
        <f t="shared" si="0"/>
        <v>0</v>
      </c>
    </row>
    <row r="34" spans="1:8" ht="12.75" hidden="1">
      <c r="A34" s="133">
        <f>'U.E. ALZIRA'!AW3</f>
        <v>0</v>
      </c>
      <c r="B34" s="70">
        <f>'Gols encaixats'!B34</f>
        <v>0</v>
      </c>
      <c r="C34" s="70">
        <f>'Gols encaixats'!C34</f>
        <v>0</v>
      </c>
      <c r="D34" s="70">
        <f>'Gols encaixats'!D34</f>
        <v>0</v>
      </c>
      <c r="E34" s="70">
        <f>'Gols encaixats'!E34</f>
        <v>0</v>
      </c>
      <c r="F34" s="70">
        <f>'Gols encaixats'!F34</f>
        <v>0</v>
      </c>
      <c r="G34" s="126">
        <f>'Gols encaixats'!G34</f>
        <v>0</v>
      </c>
      <c r="H34" s="49">
        <f t="shared" si="0"/>
        <v>0</v>
      </c>
    </row>
    <row r="35" spans="1:8" ht="12.75" hidden="1">
      <c r="A35" s="133">
        <f>'U.E. ALZIRA'!AX3</f>
        <v>0</v>
      </c>
      <c r="B35" s="70">
        <f>'Gols encaixats'!B35</f>
        <v>0</v>
      </c>
      <c r="C35" s="70">
        <f>'Gols encaixats'!C35</f>
        <v>0</v>
      </c>
      <c r="D35" s="70">
        <f>'Gols encaixats'!D35</f>
        <v>0</v>
      </c>
      <c r="E35" s="70">
        <f>'Gols encaixats'!E35</f>
        <v>0</v>
      </c>
      <c r="F35" s="70">
        <f>'Gols encaixats'!F35</f>
        <v>0</v>
      </c>
      <c r="G35" s="126">
        <f>'Gols encaixats'!G35</f>
        <v>0</v>
      </c>
      <c r="H35" s="49">
        <f t="shared" si="0"/>
        <v>0</v>
      </c>
    </row>
    <row r="36" spans="1:8" ht="12.75" hidden="1">
      <c r="A36" s="133">
        <f>'U.E. ALZIRA'!AY3</f>
        <v>0</v>
      </c>
      <c r="B36" s="70">
        <f>'Gols encaixats'!B36</f>
        <v>0</v>
      </c>
      <c r="C36" s="70">
        <f>'Gols encaixats'!C36</f>
        <v>0</v>
      </c>
      <c r="D36" s="70">
        <f>'Gols encaixats'!D36</f>
        <v>0</v>
      </c>
      <c r="E36" s="70">
        <f>'Gols encaixats'!E36</f>
        <v>0</v>
      </c>
      <c r="F36" s="70">
        <f>'Gols encaixats'!F36</f>
        <v>0</v>
      </c>
      <c r="G36" s="126">
        <f>'Gols encaixats'!G36</f>
        <v>0</v>
      </c>
      <c r="H36" s="49">
        <f t="shared" si="0"/>
        <v>0</v>
      </c>
    </row>
    <row r="37" spans="1:8" ht="12.75" hidden="1">
      <c r="A37" s="133">
        <f>'U.E. ALZIRA'!AZ3</f>
        <v>0</v>
      </c>
      <c r="B37" s="70">
        <f>'Gols encaixats'!B37</f>
        <v>0</v>
      </c>
      <c r="C37" s="70">
        <f>'Gols encaixats'!C37</f>
        <v>0</v>
      </c>
      <c r="D37" s="70">
        <f>'Gols encaixats'!D37</f>
        <v>0</v>
      </c>
      <c r="E37" s="70">
        <f>'Gols encaixats'!E37</f>
        <v>0</v>
      </c>
      <c r="F37" s="70">
        <f>'Gols encaixats'!F37</f>
        <v>0</v>
      </c>
      <c r="G37" s="126">
        <f>'Gols encaixats'!G37</f>
        <v>0</v>
      </c>
      <c r="H37" s="49">
        <f t="shared" si="0"/>
        <v>0</v>
      </c>
    </row>
    <row r="38" spans="1:8" ht="12.75" hidden="1">
      <c r="A38" s="133">
        <f>'U.E. ALZIRA'!BA3</f>
        <v>0</v>
      </c>
      <c r="B38" s="70">
        <f>'Gols encaixats'!B38</f>
        <v>0</v>
      </c>
      <c r="C38" s="70">
        <f>'Gols encaixats'!C38</f>
        <v>0</v>
      </c>
      <c r="D38" s="70">
        <f>'Gols encaixats'!D38</f>
        <v>0</v>
      </c>
      <c r="E38" s="70">
        <f>'Gols encaixats'!E38</f>
        <v>0</v>
      </c>
      <c r="F38" s="70">
        <f>'Gols encaixats'!F38</f>
        <v>0</v>
      </c>
      <c r="G38" s="126">
        <f>'Gols encaixats'!G38</f>
        <v>0</v>
      </c>
      <c r="H38" s="49">
        <f t="shared" si="0"/>
        <v>0</v>
      </c>
    </row>
    <row r="39" spans="1:8" ht="12.75" hidden="1">
      <c r="A39" s="133">
        <f>'U.E. ALZIRA'!BB3</f>
        <v>0</v>
      </c>
      <c r="B39" s="70">
        <f>'Gols encaixats'!B39</f>
        <v>0</v>
      </c>
      <c r="C39" s="70">
        <f>'Gols encaixats'!C39</f>
        <v>0</v>
      </c>
      <c r="D39" s="70">
        <f>'Gols encaixats'!D39</f>
        <v>0</v>
      </c>
      <c r="E39" s="70">
        <f>'Gols encaixats'!E39</f>
        <v>0</v>
      </c>
      <c r="F39" s="70">
        <f>'Gols encaixats'!F39</f>
        <v>0</v>
      </c>
      <c r="G39" s="126">
        <f>'Gols encaixats'!G39</f>
        <v>0</v>
      </c>
      <c r="H39" s="49">
        <f t="shared" si="0"/>
        <v>0</v>
      </c>
    </row>
    <row r="40" spans="1:8" ht="13.5" hidden="1" thickBot="1">
      <c r="A40" s="134">
        <f>'U.E. ALZIRA'!BC3</f>
        <v>0</v>
      </c>
      <c r="B40" s="158">
        <f>'Gols encaixats'!B40</f>
        <v>0</v>
      </c>
      <c r="C40" s="158">
        <f>'Gols encaixats'!C40</f>
        <v>0</v>
      </c>
      <c r="D40" s="158">
        <f>'Gols encaixats'!D40</f>
        <v>0</v>
      </c>
      <c r="E40" s="158">
        <f>'Gols encaixats'!E40</f>
        <v>0</v>
      </c>
      <c r="F40" s="158">
        <f>'Gols encaixats'!F40</f>
        <v>0</v>
      </c>
      <c r="G40" s="159">
        <f>'Gols encaixats'!G40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39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5</v>
      </c>
      <c r="C45" s="118">
        <f>(B45/N45)</f>
        <v>0.2</v>
      </c>
      <c r="D45" s="75">
        <f>SUM(C3:C40)</f>
        <v>5</v>
      </c>
      <c r="E45" s="118">
        <f>(D45/N45)</f>
        <v>0.2</v>
      </c>
      <c r="F45" s="75">
        <f>SUM(D3:D40)</f>
        <v>2</v>
      </c>
      <c r="G45" s="119">
        <f>(F45/N45)</f>
        <v>0.08</v>
      </c>
      <c r="H45" s="117">
        <f>SUM(E3:E40)</f>
        <v>4</v>
      </c>
      <c r="I45" s="118">
        <f>(H45/N45)</f>
        <v>0.16</v>
      </c>
      <c r="J45" s="75">
        <f>SUM(F3:F40)</f>
        <v>3</v>
      </c>
      <c r="K45" s="118">
        <f>(J45/N45)</f>
        <v>0.12</v>
      </c>
      <c r="L45" s="75">
        <f>SUM(G3:G40)</f>
        <v>6</v>
      </c>
      <c r="M45" s="119">
        <f>(L45/N45)</f>
        <v>0.24</v>
      </c>
      <c r="N45" s="121">
        <f>SUM(H3:H40)</f>
        <v>25</v>
      </c>
    </row>
    <row r="46" ht="13.5" thickTop="1"/>
    <row r="47" spans="1:14" s="123" customFormat="1" ht="12.75">
      <c r="A47" s="122"/>
      <c r="B47" s="81"/>
      <c r="D47" s="81"/>
      <c r="F47" s="81"/>
      <c r="H47" s="81"/>
      <c r="J47" s="81"/>
      <c r="L47" s="81"/>
      <c r="M47" s="51"/>
      <c r="N47" s="124"/>
    </row>
    <row r="48" spans="1:13" s="123" customFormat="1" ht="12.75">
      <c r="A48" s="48"/>
      <c r="B48" s="52"/>
      <c r="D48" s="52"/>
      <c r="F48" s="52"/>
      <c r="H48" s="52"/>
      <c r="J48" s="52"/>
      <c r="L48" s="52"/>
      <c r="M48" s="51"/>
    </row>
    <row r="49" spans="1:14" s="123" customFormat="1" ht="12.75">
      <c r="A49" s="48"/>
      <c r="B49" s="51"/>
      <c r="C49" s="125"/>
      <c r="D49" s="51"/>
      <c r="E49" s="125"/>
      <c r="F49" s="51"/>
      <c r="G49" s="125"/>
      <c r="H49" s="51"/>
      <c r="I49" s="125"/>
      <c r="J49" s="51"/>
      <c r="K49" s="125"/>
      <c r="L49" s="51"/>
      <c r="M49" s="125"/>
      <c r="N49" s="48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79" customFormat="1" ht="12.75">
      <c r="B1" s="80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0">
        <v>12</v>
      </c>
      <c r="N1" s="80">
        <v>13</v>
      </c>
      <c r="O1" s="80">
        <v>14</v>
      </c>
      <c r="P1" s="80">
        <v>15</v>
      </c>
      <c r="Q1" s="80">
        <v>16</v>
      </c>
      <c r="R1" s="80">
        <v>17</v>
      </c>
      <c r="S1" s="80">
        <v>18</v>
      </c>
      <c r="T1" s="80">
        <v>19</v>
      </c>
      <c r="U1" s="80">
        <v>20</v>
      </c>
      <c r="V1" s="80">
        <v>21</v>
      </c>
      <c r="W1" s="80">
        <v>22</v>
      </c>
      <c r="X1" s="80">
        <v>23</v>
      </c>
      <c r="Y1" s="80">
        <v>24</v>
      </c>
      <c r="Z1" s="80">
        <v>25</v>
      </c>
      <c r="AA1" s="80">
        <v>26</v>
      </c>
      <c r="AB1" s="80">
        <v>27</v>
      </c>
      <c r="AC1" s="80">
        <v>28</v>
      </c>
      <c r="AD1" s="80">
        <v>29</v>
      </c>
      <c r="AE1" s="80">
        <v>30</v>
      </c>
      <c r="AF1" s="80">
        <v>31</v>
      </c>
      <c r="AG1" s="80">
        <v>32</v>
      </c>
      <c r="AH1" s="80">
        <v>33</v>
      </c>
      <c r="AI1" s="80">
        <v>34</v>
      </c>
      <c r="AJ1" s="80">
        <v>35</v>
      </c>
      <c r="AK1" s="80">
        <v>36</v>
      </c>
      <c r="AL1" s="80">
        <v>37</v>
      </c>
      <c r="AM1" s="80">
        <v>38</v>
      </c>
    </row>
    <row r="2" spans="1:31" ht="12.75">
      <c r="A2" t="s">
        <v>33</v>
      </c>
      <c r="B2" s="1">
        <v>6</v>
      </c>
      <c r="C2" s="1">
        <v>5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2</v>
      </c>
      <c r="L2" s="1">
        <v>2</v>
      </c>
      <c r="M2" s="1">
        <v>1</v>
      </c>
      <c r="N2" s="1">
        <v>2</v>
      </c>
      <c r="O2" s="1">
        <v>3</v>
      </c>
      <c r="P2" s="1">
        <v>2</v>
      </c>
      <c r="Q2" s="1">
        <v>2</v>
      </c>
      <c r="R2" s="1">
        <v>2</v>
      </c>
      <c r="S2" s="1">
        <v>2</v>
      </c>
      <c r="T2" s="1">
        <v>3</v>
      </c>
      <c r="U2" s="1">
        <v>4</v>
      </c>
      <c r="V2" s="1">
        <v>3</v>
      </c>
      <c r="W2" s="1">
        <v>6</v>
      </c>
      <c r="X2" s="1">
        <v>6</v>
      </c>
      <c r="Y2" s="1">
        <v>3</v>
      </c>
      <c r="Z2" s="1">
        <v>4</v>
      </c>
      <c r="AA2" s="1">
        <v>4</v>
      </c>
      <c r="AB2" s="1">
        <v>8</v>
      </c>
      <c r="AC2" s="1">
        <v>8</v>
      </c>
      <c r="AD2" s="1">
        <v>8</v>
      </c>
      <c r="AE2" s="1">
        <v>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1999-12-20T19:29:05Z</cp:lastPrinted>
  <dcterms:created xsi:type="dcterms:W3CDTF">1998-08-31T09:37:34Z</dcterms:created>
  <dcterms:modified xsi:type="dcterms:W3CDTF">2020-01-06T09:05:07Z</dcterms:modified>
  <cp:category/>
  <cp:version/>
  <cp:contentType/>
  <cp:contentStatus/>
</cp:coreProperties>
</file>