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00" windowWidth="5865" windowHeight="3735" tabRatio="890" activeTab="0"/>
  </bookViews>
  <sheets>
    <sheet name="U.E. ALZIRA" sheetId="1" r:id="rId1"/>
    <sheet name="Gols marcats" sheetId="2" r:id="rId2"/>
    <sheet name="Gols encaixats" sheetId="3" r:id="rId3"/>
    <sheet name="G.m.casa" sheetId="4" r:id="rId4"/>
    <sheet name="G.e.casa" sheetId="5" r:id="rId5"/>
    <sheet name="G.m.fora" sheetId="6" r:id="rId6"/>
    <sheet name="G.e.fora" sheetId="7" r:id="rId7"/>
    <sheet name="Gràfic class.38" sheetId="8" state="hidden" r:id="rId8"/>
    <sheet name="Gràfic class. 34" sheetId="9" r:id="rId9"/>
    <sheet name="Classificacions" sheetId="10" r:id="rId10"/>
    <sheet name="Gols marcats per quarts" sheetId="11" r:id="rId11"/>
    <sheet name="Gols encaixats per quarts" sheetId="12" r:id="rId12"/>
    <sheet name="Gols marcats per parts" sheetId="13" r:id="rId13"/>
    <sheet name="Gols marcats per terços" sheetId="14" r:id="rId14"/>
    <sheet name="Gols encaixats per parts" sheetId="15" r:id="rId15"/>
    <sheet name="Gols encaixats per terços" sheetId="16" r:id="rId16"/>
    <sheet name="Hoja1" sheetId="17" r:id="rId17"/>
  </sheets>
  <definedNames>
    <definedName name="_xlnm.Print_Area" localSheetId="1">'Gols marcats'!$A:$IV</definedName>
    <definedName name="_xlnm.Print_Area" localSheetId="0">'U.E. ALZIRA'!$A:$IV</definedName>
  </definedNames>
  <calcPr fullCalcOnLoad="1"/>
</workbook>
</file>

<file path=xl/sharedStrings.xml><?xml version="1.0" encoding="utf-8"?>
<sst xmlns="http://schemas.openxmlformats.org/spreadsheetml/2006/main" count="2233" uniqueCount="155">
  <si>
    <t>jugats</t>
  </si>
  <si>
    <t>titular</t>
  </si>
  <si>
    <t>sencers</t>
  </si>
  <si>
    <t>substituït</t>
  </si>
  <si>
    <t>entra</t>
  </si>
  <si>
    <t>sancionat</t>
  </si>
  <si>
    <t>minuts</t>
  </si>
  <si>
    <t>mitjana</t>
  </si>
  <si>
    <t>Percentatge</t>
  </si>
  <si>
    <t>grogues</t>
  </si>
  <si>
    <t>doble groga</t>
  </si>
  <si>
    <t>roja directa</t>
  </si>
  <si>
    <t>expulsions</t>
  </si>
  <si>
    <t>gols</t>
  </si>
  <si>
    <t>TITULAR</t>
  </si>
  <si>
    <t>MINUTS</t>
  </si>
  <si>
    <t>SUBSTITUCIONS</t>
  </si>
  <si>
    <t>TARGETES</t>
  </si>
  <si>
    <t>GOLS</t>
  </si>
  <si>
    <t>1-15</t>
  </si>
  <si>
    <t>16-30</t>
  </si>
  <si>
    <t>31-45</t>
  </si>
  <si>
    <t>46-60</t>
  </si>
  <si>
    <t>61-75</t>
  </si>
  <si>
    <t>76-90</t>
  </si>
  <si>
    <t>1ª part</t>
  </si>
  <si>
    <t>2ª part</t>
  </si>
  <si>
    <t>Minuts 0-15</t>
  </si>
  <si>
    <t>Minuts 16-30</t>
  </si>
  <si>
    <t>Minuts 31-45</t>
  </si>
  <si>
    <t>Minuts 46-60</t>
  </si>
  <si>
    <t>Minuts 61-75</t>
  </si>
  <si>
    <t>Minuts 76-90</t>
  </si>
  <si>
    <t>U.E. ALZIRA</t>
  </si>
  <si>
    <t>GOLS MARCATS</t>
  </si>
  <si>
    <t>GOLS ENCAIXATS</t>
  </si>
  <si>
    <t>TOTAL</t>
  </si>
  <si>
    <t>GOLS MARCATS A CASA</t>
  </si>
  <si>
    <t>GOLS ENCAIXATS FORA</t>
  </si>
  <si>
    <t>GOLS ENCAIXATS A CASA</t>
  </si>
  <si>
    <t>Primera part</t>
  </si>
  <si>
    <t>Segona part</t>
  </si>
  <si>
    <t>2n terç de cada part</t>
  </si>
  <si>
    <t>1r terç de cada part</t>
  </si>
  <si>
    <t>3r terç de cada part</t>
  </si>
  <si>
    <t>ÁNGEL</t>
  </si>
  <si>
    <t xml:space="preserve">Porter </t>
  </si>
  <si>
    <t>GÓMEZ</t>
  </si>
  <si>
    <t>RAÚL</t>
  </si>
  <si>
    <t>ÁLEX</t>
  </si>
  <si>
    <t>CASTAÑO</t>
  </si>
  <si>
    <t>FAJARDO</t>
  </si>
  <si>
    <t>HÉCTOR</t>
  </si>
  <si>
    <t>IBÁÑEZ</t>
  </si>
  <si>
    <t>JORDI</t>
  </si>
  <si>
    <t>MEJI</t>
  </si>
  <si>
    <t>PORTA</t>
  </si>
  <si>
    <t>SARRIÓN</t>
  </si>
  <si>
    <t>ALBELDA</t>
  </si>
  <si>
    <t>GOIG</t>
  </si>
  <si>
    <t>FORTES</t>
  </si>
  <si>
    <t>CUEVAS</t>
  </si>
  <si>
    <t>PIÀ</t>
  </si>
  <si>
    <t>ROMERO</t>
  </si>
  <si>
    <t>VAYÀ</t>
  </si>
  <si>
    <t>JAVI</t>
  </si>
  <si>
    <t>MIGUEL</t>
  </si>
  <si>
    <t>MANCEBO</t>
  </si>
  <si>
    <t>MARINO</t>
  </si>
  <si>
    <t>CAMPOS</t>
  </si>
  <si>
    <t>JUANJO</t>
  </si>
  <si>
    <t>OJEDA</t>
  </si>
  <si>
    <t>Central</t>
  </si>
  <si>
    <t>Lat. dret</t>
  </si>
  <si>
    <t>Lat. esq.</t>
  </si>
  <si>
    <t>Int. esq.</t>
  </si>
  <si>
    <t>Migcentre</t>
  </si>
  <si>
    <t>Int. dret</t>
  </si>
  <si>
    <t>Davanter</t>
  </si>
  <si>
    <t>Pobla Llarga</t>
  </si>
  <si>
    <t>1-0</t>
  </si>
  <si>
    <t>1-2</t>
  </si>
  <si>
    <t>Olímpic de Xàtiva</t>
  </si>
  <si>
    <t>Guadassuar</t>
  </si>
  <si>
    <t>T</t>
  </si>
  <si>
    <t>CERVERÓ</t>
  </si>
  <si>
    <t>MÀXIM</t>
  </si>
  <si>
    <t>SEGUÍ</t>
  </si>
  <si>
    <t>MONTALVÀ</t>
  </si>
  <si>
    <t>E</t>
  </si>
  <si>
    <t>I</t>
  </si>
  <si>
    <t>S</t>
  </si>
  <si>
    <t>PARRA</t>
  </si>
  <si>
    <t>C</t>
  </si>
  <si>
    <t>L</t>
  </si>
  <si>
    <t xml:space="preserve">Convocat </t>
  </si>
  <si>
    <t>No convocat</t>
  </si>
  <si>
    <t>Decisió tècnica</t>
  </si>
  <si>
    <t>Lesió</t>
  </si>
  <si>
    <t>Sanció</t>
  </si>
  <si>
    <t>DT</t>
  </si>
  <si>
    <t>Convocatòries</t>
  </si>
  <si>
    <t>Sueca</t>
  </si>
  <si>
    <t>Xirivella</t>
  </si>
  <si>
    <t>Carcaixent</t>
  </si>
  <si>
    <t>Torrent</t>
  </si>
  <si>
    <t>Tavernes</t>
  </si>
  <si>
    <t>Alberic</t>
  </si>
  <si>
    <t>Enguera</t>
  </si>
  <si>
    <t>Catarroja</t>
  </si>
  <si>
    <t>Gandia B</t>
  </si>
  <si>
    <t>Paiporta</t>
  </si>
  <si>
    <t>Monte Sión</t>
  </si>
  <si>
    <t>Barri la Llum</t>
  </si>
  <si>
    <t>Discóbolo La Torre</t>
  </si>
  <si>
    <t>Picassent</t>
  </si>
  <si>
    <t>B</t>
  </si>
  <si>
    <t>0-2</t>
  </si>
  <si>
    <t>ALBERTO</t>
  </si>
  <si>
    <t>MANDOL</t>
  </si>
  <si>
    <t>1-1</t>
  </si>
  <si>
    <t>1-3</t>
  </si>
  <si>
    <t>RUIZ</t>
  </si>
  <si>
    <t>TONET</t>
  </si>
  <si>
    <t xml:space="preserve">Titular </t>
  </si>
  <si>
    <t>Convocat</t>
  </si>
  <si>
    <t>R</t>
  </si>
  <si>
    <t>0-0</t>
  </si>
  <si>
    <t>Interior</t>
  </si>
  <si>
    <t>2-0</t>
  </si>
  <si>
    <t>2-1</t>
  </si>
  <si>
    <t>RAÚL MARTÍNEZ</t>
  </si>
  <si>
    <t>DIEGO</t>
  </si>
  <si>
    <t>4-1</t>
  </si>
  <si>
    <t>4-0</t>
  </si>
  <si>
    <t>0-1</t>
  </si>
  <si>
    <t>8-1</t>
  </si>
  <si>
    <t>3-0</t>
  </si>
  <si>
    <t>CABANILLAS</t>
  </si>
  <si>
    <t>NA</t>
  </si>
  <si>
    <t>BUTRAGUEÑO</t>
  </si>
  <si>
    <t>PAREDES</t>
  </si>
  <si>
    <t>Mitjapunta</t>
  </si>
  <si>
    <t>5-3</t>
  </si>
  <si>
    <t>MELGAREJO</t>
  </si>
  <si>
    <t>2-3</t>
  </si>
  <si>
    <t>UD</t>
  </si>
  <si>
    <t>Rival</t>
  </si>
  <si>
    <t>ZORNOZA</t>
  </si>
  <si>
    <t>Acero</t>
  </si>
  <si>
    <t>Benicàssim</t>
  </si>
  <si>
    <t>Puçol</t>
  </si>
  <si>
    <t>ANDANI</t>
  </si>
  <si>
    <t xml:space="preserve">Lat. izq. </t>
  </si>
  <si>
    <t>D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</si>
</sst>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Pts.&quot;#,##0_);\(&quot;Pts.&quot;#,##0\)"/>
    <numFmt numFmtId="182" formatCode="&quot;Pts.&quot;#,##0_);[Red]\(&quot;Pts.&quot;#,##0\)"/>
    <numFmt numFmtId="183" formatCode="&quot;Pts.&quot;#,##0.00_);\(&quot;Pts.&quot;#,##0.00\)"/>
    <numFmt numFmtId="184" formatCode="&quot;Pts.&quot;#,##0.00_);[Red]\(&quot;Pts.&quot;#,##0.00\)"/>
    <numFmt numFmtId="185" formatCode="_(&quot;Pts.&quot;* #,##0_);_(&quot;Pts.&quot;* \(#,##0\);_(&quot;Pts.&quot;* &quot;-&quot;_);_(@_)"/>
    <numFmt numFmtId="186" formatCode="_(* #,##0_);_(* \(#,##0\);_(* &quot;-&quot;_);_(@_)"/>
    <numFmt numFmtId="187" formatCode="_(&quot;Pts.&quot;* #,##0.00_);_(&quot;Pts.&quot;* \(#,##0.00\);_(&quot;Pts.&quot;* &quot;-&quot;??_);_(@_)"/>
    <numFmt numFmtId="188" formatCode="_(* #,##0.00_);_(* \(#,##0.00\);_(* &quot;-&quot;??_);_(@_)"/>
    <numFmt numFmtId="189" formatCode="#,##0\ &quot;Pts.&quot;;\-#,##0\ &quot;Pts.&quot;"/>
    <numFmt numFmtId="190" formatCode="#,##0\ &quot;Pts.&quot;;[Red]\-#,##0\ &quot;Pts.&quot;"/>
    <numFmt numFmtId="191" formatCode="#,##0.00\ &quot;Pts.&quot;;\-#,##0.00\ &quot;Pts.&quot;"/>
    <numFmt numFmtId="192" formatCode="#,##0.00\ &quot;Pts.&quot;;[Red]\-#,##0.00\ &quot;Pts.&quot;"/>
    <numFmt numFmtId="193" formatCode="_-* #,##0\ &quot;Pts.&quot;_-;\-* #,##0\ &quot;Pts.&quot;_-;_-* &quot;-&quot;\ &quot;Pts.&quot;_-;_-@_-"/>
    <numFmt numFmtId="194" formatCode="_-* #,##0\ _P_t_s_._-;\-* #,##0\ _P_t_s_._-;_-* &quot;-&quot;\ _P_t_s_._-;_-@_-"/>
    <numFmt numFmtId="195" formatCode="_-* #,##0.00\ &quot;Pts.&quot;_-;\-* #,##0.00\ &quot;Pts.&quot;_-;_-* &quot;-&quot;??\ &quot;Pts.&quot;_-;_-@_-"/>
    <numFmt numFmtId="196" formatCode="_-* #,##0.00\ _P_t_s_._-;\-* #,##0.00\ _P_t_s_._-;_-* &quot;-&quot;??\ _P_t_s_.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&quot;$&quot;* #,##0.00_);_(&quot;$&quot;* \(#,##0.00\);_(&quot;$&quot;* &quot;-&quot;??_);_(@_)"/>
    <numFmt numFmtId="203" formatCode="_-* #,##0\ _P_T_A_-;\-* #,##0\ _P_T_A_-;_-* &quot;-&quot;\ _P_T_A_-;_-@_-"/>
    <numFmt numFmtId="204" formatCode="_-* #,##0.00\ _P_T_A_-;\-* #,##0.00\ _P_T_A_-;_-* &quot;-&quot;??\ _P_T_A_-;_-@_-"/>
    <numFmt numFmtId="205" formatCode="0.0%"/>
    <numFmt numFmtId="206" formatCode="0.000"/>
    <numFmt numFmtId="207" formatCode="00000"/>
  </numFmts>
  <fonts count="5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Arial"/>
      <family val="2"/>
    </font>
    <font>
      <sz val="8"/>
      <color indexed="8"/>
      <name val="Arial"/>
      <family val="0"/>
    </font>
    <font>
      <sz val="11.25"/>
      <color indexed="8"/>
      <name val="Arial"/>
      <family val="0"/>
    </font>
    <font>
      <sz val="12.75"/>
      <color indexed="8"/>
      <name val="Arial"/>
      <family val="0"/>
    </font>
    <font>
      <b/>
      <sz val="11.25"/>
      <color indexed="8"/>
      <name val="Arial"/>
      <family val="0"/>
    </font>
    <font>
      <b/>
      <u val="single"/>
      <sz val="12.75"/>
      <color indexed="8"/>
      <name val="Arial"/>
      <family val="0"/>
    </font>
    <font>
      <sz val="14.5"/>
      <color indexed="8"/>
      <name val="Arial"/>
      <family val="0"/>
    </font>
    <font>
      <b/>
      <u val="single"/>
      <sz val="14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thin"/>
      <right style="thick"/>
      <top style="thin"/>
      <bottom style="thick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ck"/>
      <top style="thin"/>
      <bottom style="double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 style="thick"/>
      <bottom style="thin"/>
    </border>
    <border>
      <left style="thin"/>
      <right style="thick"/>
      <top style="thick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ck"/>
      <top style="thick"/>
      <bottom style="double"/>
    </border>
    <border>
      <left style="thick"/>
      <right>
        <color indexed="63"/>
      </right>
      <top style="thin"/>
      <bottom style="thin"/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ck"/>
      <right style="thick"/>
      <top style="double"/>
      <bottom style="thin"/>
    </border>
    <border>
      <left style="thick"/>
      <right style="thick"/>
      <top style="thin"/>
      <bottom style="thick"/>
    </border>
    <border>
      <left style="double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>
        <color indexed="8"/>
      </left>
      <right style="thin"/>
      <top>
        <color indexed="63"/>
      </top>
      <bottom style="thick">
        <color indexed="8"/>
      </bottom>
    </border>
    <border>
      <left>
        <color indexed="63"/>
      </left>
      <right style="double"/>
      <top style="thin"/>
      <bottom style="thin"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double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ck"/>
    </border>
    <border>
      <left style="double"/>
      <right style="double"/>
      <top>
        <color indexed="63"/>
      </top>
      <bottom style="thick"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ck"/>
      <bottom style="thin"/>
    </border>
    <border>
      <left style="double"/>
      <right style="double"/>
      <top style="thin"/>
      <bottom style="thin"/>
    </border>
    <border>
      <left style="double"/>
      <right style="thick"/>
      <top style="thin"/>
      <bottom style="thin"/>
    </border>
    <border>
      <left style="thick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7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7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 textRotation="90"/>
    </xf>
    <xf numFmtId="0" fontId="3" fillId="0" borderId="11" xfId="0" applyFont="1" applyFill="1" applyBorder="1" applyAlignment="1">
      <alignment horizontal="center" textRotation="90"/>
    </xf>
    <xf numFmtId="0" fontId="3" fillId="0" borderId="12" xfId="0" applyFont="1" applyFill="1" applyBorder="1" applyAlignment="1">
      <alignment horizontal="center" textRotation="9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4" fillId="33" borderId="26" xfId="0" applyFont="1" applyFill="1" applyBorder="1" applyAlignment="1">
      <alignment/>
    </xf>
    <xf numFmtId="49" fontId="1" fillId="33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center"/>
    </xf>
    <xf numFmtId="0" fontId="0" fillId="0" borderId="37" xfId="0" applyBorder="1" applyAlignment="1">
      <alignment/>
    </xf>
    <xf numFmtId="0" fontId="4" fillId="0" borderId="37" xfId="0" applyFont="1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0" fillId="0" borderId="39" xfId="0" applyFill="1" applyBorder="1" applyAlignment="1">
      <alignment/>
    </xf>
    <xf numFmtId="49" fontId="1" fillId="0" borderId="40" xfId="0" applyNumberFormat="1" applyFont="1" applyFill="1" applyBorder="1" applyAlignment="1">
      <alignment horizontal="center"/>
    </xf>
    <xf numFmtId="0" fontId="0" fillId="0" borderId="41" xfId="0" applyBorder="1" applyAlignment="1">
      <alignment/>
    </xf>
    <xf numFmtId="49" fontId="1" fillId="0" borderId="41" xfId="0" applyNumberFormat="1" applyFont="1" applyFill="1" applyBorder="1" applyAlignment="1">
      <alignment horizontal="center"/>
    </xf>
    <xf numFmtId="0" fontId="0" fillId="0" borderId="42" xfId="0" applyBorder="1" applyAlignment="1">
      <alignment/>
    </xf>
    <xf numFmtId="49" fontId="1" fillId="0" borderId="43" xfId="0" applyNumberFormat="1" applyFont="1" applyFill="1" applyBorder="1" applyAlignment="1">
      <alignment horizontal="center"/>
    </xf>
    <xf numFmtId="0" fontId="0" fillId="0" borderId="16" xfId="0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 horizontal="center"/>
    </xf>
    <xf numFmtId="9" fontId="0" fillId="0" borderId="10" xfId="0" applyNumberFormat="1" applyBorder="1" applyAlignment="1">
      <alignment horizontal="center"/>
    </xf>
    <xf numFmtId="9" fontId="0" fillId="0" borderId="47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9" fontId="0" fillId="0" borderId="0" xfId="0" applyNumberForma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51" xfId="0" applyFont="1" applyFill="1" applyBorder="1" applyAlignment="1">
      <alignment horizontal="center" textRotation="90"/>
    </xf>
    <xf numFmtId="0" fontId="0" fillId="0" borderId="52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80" fontId="0" fillId="0" borderId="14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 quotePrefix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55" xfId="0" applyFont="1" applyFill="1" applyBorder="1" applyAlignment="1">
      <alignment horizontal="center"/>
    </xf>
    <xf numFmtId="0" fontId="7" fillId="0" borderId="56" xfId="53" applyFont="1" applyFill="1" applyBorder="1" applyAlignment="1">
      <alignment horizontal="center"/>
      <protection/>
    </xf>
    <xf numFmtId="0" fontId="0" fillId="0" borderId="57" xfId="0" applyFont="1" applyFill="1" applyBorder="1" applyAlignment="1">
      <alignment horizontal="center"/>
    </xf>
    <xf numFmtId="0" fontId="0" fillId="0" borderId="58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59" xfId="0" applyFill="1" applyBorder="1" applyAlignment="1">
      <alignment horizontal="center"/>
    </xf>
    <xf numFmtId="49" fontId="0" fillId="0" borderId="26" xfId="0" applyNumberFormat="1" applyFont="1" applyFill="1" applyBorder="1" applyAlignment="1">
      <alignment horizontal="center" textRotation="90"/>
    </xf>
    <xf numFmtId="49" fontId="0" fillId="0" borderId="60" xfId="0" applyNumberFormat="1" applyFill="1" applyBorder="1" applyAlignment="1">
      <alignment horizontal="center" textRotation="90"/>
    </xf>
    <xf numFmtId="49" fontId="0" fillId="0" borderId="61" xfId="0" applyNumberFormat="1" applyFill="1" applyBorder="1" applyAlignment="1">
      <alignment horizontal="center" textRotation="90"/>
    </xf>
    <xf numFmtId="49" fontId="0" fillId="0" borderId="62" xfId="0" applyNumberFormat="1" applyFill="1" applyBorder="1" applyAlignment="1">
      <alignment horizontal="center" textRotation="90"/>
    </xf>
    <xf numFmtId="49" fontId="0" fillId="0" borderId="63" xfId="0" applyNumberFormat="1" applyFill="1" applyBorder="1" applyAlignment="1">
      <alignment horizontal="center" textRotation="90"/>
    </xf>
    <xf numFmtId="49" fontId="0" fillId="0" borderId="20" xfId="0" applyNumberFormat="1" applyFill="1" applyBorder="1" applyAlignment="1">
      <alignment horizontal="center" textRotation="90"/>
    </xf>
    <xf numFmtId="49" fontId="0" fillId="0" borderId="15" xfId="0" applyNumberFormat="1" applyFill="1" applyBorder="1" applyAlignment="1">
      <alignment horizontal="center" textRotation="90"/>
    </xf>
    <xf numFmtId="49" fontId="0" fillId="0" borderId="29" xfId="0" applyNumberFormat="1" applyFill="1" applyBorder="1" applyAlignment="1">
      <alignment horizontal="center" textRotation="90"/>
    </xf>
    <xf numFmtId="49" fontId="0" fillId="0" borderId="30" xfId="0" applyNumberFormat="1" applyFill="1" applyBorder="1" applyAlignment="1">
      <alignment horizontal="center" textRotation="90"/>
    </xf>
    <xf numFmtId="49" fontId="0" fillId="0" borderId="0" xfId="0" applyNumberFormat="1" applyFill="1" applyAlignment="1">
      <alignment textRotation="90"/>
    </xf>
    <xf numFmtId="49" fontId="0" fillId="0" borderId="0" xfId="0" applyNumberFormat="1" applyFill="1" applyAlignment="1">
      <alignment horizontal="center" textRotation="90"/>
    </xf>
    <xf numFmtId="0" fontId="0" fillId="0" borderId="64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textRotation="90"/>
    </xf>
    <xf numFmtId="49" fontId="0" fillId="0" borderId="16" xfId="0" applyNumberFormat="1" applyFont="1" applyFill="1" applyBorder="1" applyAlignment="1">
      <alignment horizontal="center" textRotation="90"/>
    </xf>
    <xf numFmtId="49" fontId="0" fillId="0" borderId="66" xfId="0" applyNumberFormat="1" applyFont="1" applyFill="1" applyBorder="1" applyAlignment="1">
      <alignment horizontal="center" textRotation="90"/>
    </xf>
    <xf numFmtId="49" fontId="0" fillId="0" borderId="17" xfId="0" applyNumberFormat="1" applyFont="1" applyFill="1" applyBorder="1" applyAlignment="1">
      <alignment horizontal="center" textRotation="90"/>
    </xf>
    <xf numFmtId="0" fontId="0" fillId="0" borderId="0" xfId="0" applyFont="1" applyFill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2" fillId="0" borderId="66" xfId="0" applyFont="1" applyFill="1" applyBorder="1" applyAlignment="1">
      <alignment horizontal="center"/>
    </xf>
    <xf numFmtId="0" fontId="1" fillId="0" borderId="66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1" fillId="0" borderId="70" xfId="0" applyFont="1" applyFill="1" applyBorder="1" applyAlignment="1">
      <alignment horizontal="center"/>
    </xf>
    <xf numFmtId="0" fontId="7" fillId="0" borderId="71" xfId="53" applyFont="1" applyFill="1" applyBorder="1" applyAlignment="1">
      <alignment horizontal="center" wrapText="1"/>
      <protection/>
    </xf>
    <xf numFmtId="0" fontId="0" fillId="0" borderId="72" xfId="0" applyFont="1" applyFill="1" applyBorder="1" applyAlignment="1">
      <alignment horizontal="center"/>
    </xf>
    <xf numFmtId="0" fontId="0" fillId="0" borderId="66" xfId="0" applyFont="1" applyFill="1" applyBorder="1" applyAlignment="1">
      <alignment horizontal="center"/>
    </xf>
    <xf numFmtId="0" fontId="0" fillId="0" borderId="44" xfId="0" applyFont="1" applyFill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7" fillId="0" borderId="58" xfId="53" applyFont="1" applyFill="1" applyBorder="1" applyAlignment="1">
      <alignment horizontal="center" wrapText="1"/>
      <protection/>
    </xf>
    <xf numFmtId="0" fontId="0" fillId="0" borderId="3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66" xfId="0" applyFont="1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74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80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 quotePrefix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76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 textRotation="90"/>
    </xf>
    <xf numFmtId="0" fontId="0" fillId="34" borderId="14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7" fillId="36" borderId="58" xfId="53" applyFont="1" applyFill="1" applyBorder="1" applyAlignment="1">
      <alignment horizontal="center" wrapText="1"/>
      <protection/>
    </xf>
    <xf numFmtId="0" fontId="0" fillId="36" borderId="57" xfId="0" applyFont="1" applyFill="1" applyBorder="1" applyAlignment="1">
      <alignment horizontal="center"/>
    </xf>
    <xf numFmtId="0" fontId="0" fillId="36" borderId="58" xfId="0" applyFont="1" applyFill="1" applyBorder="1" applyAlignment="1">
      <alignment horizontal="center"/>
    </xf>
    <xf numFmtId="0" fontId="1" fillId="0" borderId="67" xfId="0" applyFont="1" applyFill="1" applyBorder="1" applyAlignment="1">
      <alignment horizontal="center" textRotation="90"/>
    </xf>
    <xf numFmtId="0" fontId="1" fillId="0" borderId="76" xfId="0" applyFont="1" applyFill="1" applyBorder="1" applyAlignment="1">
      <alignment horizontal="center"/>
    </xf>
    <xf numFmtId="0" fontId="8" fillId="37" borderId="14" xfId="0" applyFont="1" applyFill="1" applyBorder="1" applyAlignment="1">
      <alignment horizontal="center"/>
    </xf>
    <xf numFmtId="0" fontId="9" fillId="38" borderId="14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 vertical="top"/>
    </xf>
    <xf numFmtId="1" fontId="0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 textRotation="90"/>
    </xf>
    <xf numFmtId="0" fontId="1" fillId="0" borderId="12" xfId="0" applyFont="1" applyFill="1" applyBorder="1" applyAlignment="1">
      <alignment horizontal="center" vertical="top" textRotation="90"/>
    </xf>
    <xf numFmtId="49" fontId="1" fillId="0" borderId="16" xfId="0" applyNumberFormat="1" applyFont="1" applyFill="1" applyBorder="1" applyAlignment="1">
      <alignment horizontal="center" textRotation="90"/>
    </xf>
    <xf numFmtId="0" fontId="0" fillId="0" borderId="31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0" fillId="0" borderId="52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49" fontId="0" fillId="0" borderId="79" xfId="0" applyNumberFormat="1" applyFont="1" applyFill="1" applyBorder="1" applyAlignment="1">
      <alignment horizontal="center"/>
    </xf>
    <xf numFmtId="49" fontId="0" fillId="0" borderId="45" xfId="0" applyNumberFormat="1" applyFont="1" applyFill="1" applyBorder="1" applyAlignment="1">
      <alignment horizontal="center"/>
    </xf>
    <xf numFmtId="1" fontId="0" fillId="39" borderId="10" xfId="0" applyNumberFormat="1" applyFont="1" applyFill="1" applyBorder="1" applyAlignment="1">
      <alignment horizontal="center" vertical="top"/>
    </xf>
    <xf numFmtId="0" fontId="0" fillId="39" borderId="14" xfId="0" applyFont="1" applyFill="1" applyBorder="1" applyAlignment="1">
      <alignment horizontal="center"/>
    </xf>
    <xf numFmtId="0" fontId="0" fillId="39" borderId="53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0" fontId="0" fillId="0" borderId="81" xfId="0" applyFont="1" applyFill="1" applyBorder="1" applyAlignment="1">
      <alignment horizontal="center"/>
    </xf>
    <xf numFmtId="49" fontId="0" fillId="0" borderId="22" xfId="0" applyNumberFormat="1" applyFont="1" applyFill="1" applyBorder="1" applyAlignment="1">
      <alignment horizontal="center" textRotation="90"/>
    </xf>
    <xf numFmtId="0" fontId="3" fillId="0" borderId="75" xfId="0" applyFont="1" applyFill="1" applyBorder="1" applyAlignment="1">
      <alignment horizontal="center" textRotation="90"/>
    </xf>
    <xf numFmtId="3" fontId="0" fillId="0" borderId="14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5" xfId="0" applyNumberFormat="1" applyFill="1" applyBorder="1" applyAlignment="1">
      <alignment horizontal="center"/>
    </xf>
    <xf numFmtId="0" fontId="53" fillId="0" borderId="0" xfId="0" applyFont="1" applyFill="1" applyAlignment="1">
      <alignment horizontal="center"/>
    </xf>
    <xf numFmtId="0" fontId="54" fillId="0" borderId="14" xfId="0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1" fillId="0" borderId="65" xfId="0" applyFont="1" applyFill="1" applyBorder="1" applyAlignment="1">
      <alignment horizontal="center" textRotation="90"/>
    </xf>
    <xf numFmtId="0" fontId="0" fillId="0" borderId="69" xfId="0" applyBorder="1" applyAlignment="1">
      <alignment horizontal="center" textRotation="90"/>
    </xf>
    <xf numFmtId="0" fontId="1" fillId="0" borderId="66" xfId="0" applyFont="1" applyFill="1" applyBorder="1" applyAlignment="1">
      <alignment horizontal="center" textRotation="90"/>
    </xf>
    <xf numFmtId="0" fontId="0" fillId="0" borderId="66" xfId="0" applyBorder="1" applyAlignment="1">
      <alignment horizontal="center" textRotation="9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U.E. ALZIR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chartsheet" Target="chartsheets/sheet2.xml" /><Relationship Id="rId10" Type="http://schemas.openxmlformats.org/officeDocument/2006/relationships/worksheet" Target="worksheets/sheet8.xml" /><Relationship Id="rId11" Type="http://schemas.openxmlformats.org/officeDocument/2006/relationships/chartsheet" Target="chartsheets/sheet3.xml" /><Relationship Id="rId12" Type="http://schemas.openxmlformats.org/officeDocument/2006/relationships/chartsheet" Target="chartsheets/sheet4.xml" /><Relationship Id="rId13" Type="http://schemas.openxmlformats.org/officeDocument/2006/relationships/chartsheet" Target="chartsheets/sheet5.xml" /><Relationship Id="rId14" Type="http://schemas.openxmlformats.org/officeDocument/2006/relationships/chartsheet" Target="chartsheets/sheet6.xml" /><Relationship Id="rId15" Type="http://schemas.openxmlformats.org/officeDocument/2006/relationships/chartsheet" Target="chartsheets/sheet7.xml" /><Relationship Id="rId16" Type="http://schemas.openxmlformats.org/officeDocument/2006/relationships/chartsheet" Target="chartsheets/sheet8.xml" /><Relationship Id="rId17" Type="http://schemas.openxmlformats.org/officeDocument/2006/relationships/worksheet" Target="worksheets/sheet9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Ref>
              <c:f>Classificacions!$B$2:$AM$2</c:f>
              <c:numCache>
                <c:ptCount val="38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65771838"/>
        <c:axId val="55075631"/>
      </c:lineChart>
      <c:catAx>
        <c:axId val="65771838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075631"/>
        <c:crossesAt val="1"/>
        <c:auto val="1"/>
        <c:lblOffset val="100"/>
        <c:tickLblSkip val="1"/>
        <c:noMultiLvlLbl val="0"/>
      </c:catAx>
      <c:valAx>
        <c:axId val="55075631"/>
        <c:scaling>
          <c:orientation val="maxMin"/>
          <c:max val="20"/>
          <c:min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718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lineChart>
        <c:grouping val="standard"/>
        <c:varyColors val="0"/>
        <c:ser>
          <c:idx val="1"/>
          <c:order val="0"/>
          <c:spPr>
            <a:ln w="38100">
              <a:solidFill>
                <a:srgbClr val="3333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Classificacions!$B$2:$AI$2</c:f>
              <c:numCache>
                <c:ptCount val="34"/>
                <c:pt idx="0">
                  <c:v>13</c:v>
                </c:pt>
                <c:pt idx="1">
                  <c:v>16</c:v>
                </c:pt>
                <c:pt idx="2">
                  <c:v>10</c:v>
                </c:pt>
                <c:pt idx="3">
                  <c:v>12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16</c:v>
                </c:pt>
                <c:pt idx="8">
                  <c:v>13</c:v>
                </c:pt>
                <c:pt idx="9">
                  <c:v>11</c:v>
                </c:pt>
                <c:pt idx="10">
                  <c:v>9</c:v>
                </c:pt>
                <c:pt idx="11">
                  <c:v>6</c:v>
                </c:pt>
                <c:pt idx="12">
                  <c:v>6</c:v>
                </c:pt>
                <c:pt idx="13">
                  <c:v>5</c:v>
                </c:pt>
                <c:pt idx="14">
                  <c:v>5</c:v>
                </c:pt>
                <c:pt idx="15">
                  <c:v>5</c:v>
                </c:pt>
                <c:pt idx="16">
                  <c:v>5</c:v>
                </c:pt>
                <c:pt idx="17">
                  <c:v>4</c:v>
                </c:pt>
                <c:pt idx="18">
                  <c:v>3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3</c:v>
                </c:pt>
                <c:pt idx="31">
                  <c:v>4</c:v>
                </c:pt>
                <c:pt idx="32">
                  <c:v>4</c:v>
                </c:pt>
                <c:pt idx="33">
                  <c:v>3</c:v>
                </c:pt>
              </c:numCache>
            </c:numRef>
          </c:val>
          <c:smooth val="0"/>
        </c:ser>
        <c:marker val="1"/>
        <c:axId val="25918632"/>
        <c:axId val="31941097"/>
      </c:lineChart>
      <c:catAx>
        <c:axId val="25918632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1097"/>
        <c:crosses val="autoZero"/>
        <c:auto val="1"/>
        <c:lblOffset val="100"/>
        <c:tickLblSkip val="1"/>
        <c:noMultiLvlLbl val="0"/>
      </c:catAx>
      <c:valAx>
        <c:axId val="31941097"/>
        <c:scaling>
          <c:orientation val="maxMin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1863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quarts d'hora</a:t>
            </a:r>
          </a:p>
        </c:rich>
      </c:tx>
      <c:layout>
        <c:manualLayout>
          <c:xMode val="factor"/>
          <c:yMode val="factor"/>
          <c:x val="-0.04975"/>
          <c:y val="0.13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223"/>
          <c:w val="0.796"/>
          <c:h val="0.64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marcats'!$B$44,'Gols marcats'!$D$44,'Gols marcats'!$F$44,'Gols marcats'!$H$44,'Gols marcats'!$J$44,'Gols marcats'!$L$44)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marcats'!$B$45,'Gols marcats'!$D$45,'Gols marcats'!$F$45,'Gols marcats'!$H$45,'Gols marcats'!$J$45,'Gols marcats'!$L$45)</c:f>
              <c:numCache>
                <c:ptCount val="6"/>
                <c:pt idx="0">
                  <c:v>9</c:v>
                </c:pt>
                <c:pt idx="1">
                  <c:v>8</c:v>
                </c:pt>
                <c:pt idx="2">
                  <c:v>10</c:v>
                </c:pt>
                <c:pt idx="3">
                  <c:v>10</c:v>
                </c:pt>
                <c:pt idx="4">
                  <c:v>9</c:v>
                </c:pt>
                <c:pt idx="5">
                  <c:v>26</c:v>
                </c:pt>
              </c:numCache>
            </c:numRef>
          </c:val>
        </c:ser>
        <c:axId val="19034418"/>
        <c:axId val="37092035"/>
      </c:barChart>
      <c:catAx>
        <c:axId val="190344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92035"/>
        <c:crosses val="autoZero"/>
        <c:auto val="1"/>
        <c:lblOffset val="100"/>
        <c:tickLblSkip val="1"/>
        <c:noMultiLvlLbl val="0"/>
      </c:catAx>
      <c:valAx>
        <c:axId val="37092035"/>
        <c:scaling>
          <c:orientation val="minMax"/>
          <c:max val="2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344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quarts d'hora</a:t>
            </a:r>
          </a:p>
        </c:rich>
      </c:tx>
      <c:layout>
        <c:manualLayout>
          <c:xMode val="factor"/>
          <c:yMode val="factor"/>
          <c:x val="0.00425"/>
          <c:y val="0.06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6275"/>
          <c:w val="0.77575"/>
          <c:h val="0.76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99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encaixats'!$B$44,'Gols encaixats'!$D$44,'Gols encaixats'!$F$44,'Gols encaixats'!$H$44,'Gols encaixats'!$J$44,'Gols encaixats'!$L$44)</c:f>
              <c:strCache>
                <c:ptCount val="6"/>
                <c:pt idx="0">
                  <c:v>Minuts 0-15</c:v>
                </c:pt>
                <c:pt idx="1">
                  <c:v>Minuts 16-30</c:v>
                </c:pt>
                <c:pt idx="2">
                  <c:v>Minuts 31-45</c:v>
                </c:pt>
                <c:pt idx="3">
                  <c:v>Minuts 46-60</c:v>
                </c:pt>
                <c:pt idx="4">
                  <c:v>Minuts 61-75</c:v>
                </c:pt>
                <c:pt idx="5">
                  <c:v>Minuts 76-90</c:v>
                </c:pt>
              </c:strCache>
            </c:strRef>
          </c:cat>
          <c:val>
            <c:numRef>
              <c:f>('Gols encaixats'!$B$45,'Gols encaixats'!$D$45,'Gols encaixats'!$F$45,'Gols encaixats'!$H$45,'Gols encaixats'!$J$45,'Gols encaixats'!$L$45)</c:f>
              <c:numCache>
                <c:ptCount val="6"/>
                <c:pt idx="0">
                  <c:v>7</c:v>
                </c:pt>
                <c:pt idx="1">
                  <c:v>2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9</c:v>
                </c:pt>
              </c:numCache>
            </c:numRef>
          </c:val>
        </c:ser>
        <c:axId val="65392860"/>
        <c:axId val="51664829"/>
      </c:barChart>
      <c:catAx>
        <c:axId val="65392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664829"/>
        <c:crosses val="autoZero"/>
        <c:auto val="1"/>
        <c:lblOffset val="100"/>
        <c:tickLblSkip val="1"/>
        <c:noMultiLvlLbl val="0"/>
      </c:catAx>
      <c:valAx>
        <c:axId val="51664829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928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085"/>
          <c:w val="0.97925"/>
          <c:h val="0.87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333399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('Gols marcats'!$B$47,'Gols marcats'!$C$47)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('Gols marcats'!$B$48,'Gols marcats'!$C$48)</c:f>
              <c:numCache>
                <c:ptCount val="2"/>
                <c:pt idx="0">
                  <c:v>27</c:v>
                </c:pt>
                <c:pt idx="1">
                  <c:v>45</c:v>
                </c:pt>
              </c:numCache>
            </c:numRef>
          </c:val>
        </c:ser>
        <c:axId val="62330278"/>
        <c:axId val="24101591"/>
      </c:barChart>
      <c:catAx>
        <c:axId val="623302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01591"/>
        <c:crosses val="autoZero"/>
        <c:auto val="1"/>
        <c:lblOffset val="100"/>
        <c:tickLblSkip val="1"/>
        <c:noMultiLvlLbl val="0"/>
      </c:catAx>
      <c:valAx>
        <c:axId val="241015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302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marcats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marcats'!$E$47:$G$47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marcats'!$E$48:$G$48</c:f>
              <c:numCache>
                <c:ptCount val="3"/>
                <c:pt idx="0">
                  <c:v>19</c:v>
                </c:pt>
                <c:pt idx="1">
                  <c:v>17</c:v>
                </c:pt>
                <c:pt idx="2">
                  <c:v>36</c:v>
                </c:pt>
              </c:numCache>
            </c:numRef>
          </c:val>
        </c:ser>
        <c:axId val="15587728"/>
        <c:axId val="6071825"/>
      </c:barChart>
      <c:catAx>
        <c:axId val="155877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71825"/>
        <c:crosses val="autoZero"/>
        <c:auto val="1"/>
        <c:lblOffset val="100"/>
        <c:tickLblSkip val="1"/>
        <c:noMultiLvlLbl val="0"/>
      </c:catAx>
      <c:valAx>
        <c:axId val="60718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58772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parts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encaixats'!$B$47:$C$47</c:f>
              <c:strCache>
                <c:ptCount val="2"/>
                <c:pt idx="0">
                  <c:v>Primera part</c:v>
                </c:pt>
                <c:pt idx="1">
                  <c:v>Segona part</c:v>
                </c:pt>
              </c:strCache>
            </c:strRef>
          </c:cat>
          <c:val>
            <c:numRef>
              <c:f>'Gols encaixats'!$B$48:$C$48</c:f>
              <c:numCache>
                <c:ptCount val="2"/>
                <c:pt idx="0">
                  <c:v>16</c:v>
                </c:pt>
                <c:pt idx="1">
                  <c:v>18</c:v>
                </c:pt>
              </c:numCache>
            </c:numRef>
          </c:val>
        </c:ser>
        <c:axId val="54646426"/>
        <c:axId val="22055787"/>
      </c:barChart>
      <c:catAx>
        <c:axId val="54646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055787"/>
        <c:crosses val="autoZero"/>
        <c:auto val="1"/>
        <c:lblOffset val="100"/>
        <c:tickLblSkip val="1"/>
        <c:noMultiLvlLbl val="0"/>
      </c:catAx>
      <c:valAx>
        <c:axId val="220557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646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Gols encaixats per terços de partit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175"/>
          <c:w val="0.97925"/>
          <c:h val="0.8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25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'Gols encaixats'!$E$47:$G$47</c:f>
              <c:strCache>
                <c:ptCount val="3"/>
                <c:pt idx="0">
                  <c:v>1r terç de cada part</c:v>
                </c:pt>
                <c:pt idx="1">
                  <c:v>2n terç de cada part</c:v>
                </c:pt>
                <c:pt idx="2">
                  <c:v>3r terç de cada part</c:v>
                </c:pt>
              </c:strCache>
            </c:strRef>
          </c:cat>
          <c:val>
            <c:numRef>
              <c:f>'Gols encaixats'!$E$48:$G$48</c:f>
              <c:numCache>
                <c:ptCount val="3"/>
                <c:pt idx="0">
                  <c:v>11</c:v>
                </c:pt>
                <c:pt idx="1">
                  <c:v>7</c:v>
                </c:pt>
                <c:pt idx="2">
                  <c:v>16</c:v>
                </c:pt>
              </c:numCache>
            </c:numRef>
          </c:val>
        </c:ser>
        <c:axId val="64284356"/>
        <c:axId val="41688293"/>
      </c:barChart>
      <c:catAx>
        <c:axId val="64284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688293"/>
        <c:crosses val="autoZero"/>
        <c:auto val="1"/>
        <c:lblOffset val="100"/>
        <c:tickLblSkip val="1"/>
        <c:noMultiLvlLbl val="0"/>
      </c:catAx>
      <c:valAx>
        <c:axId val="416882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8435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56"/>
  </sheetViews>
  <pageMargins left="0.75" right="0.75" top="1" bottom="1" header="0" footer="0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73"/>
  <sheetViews>
    <sheetView tabSelected="1" zoomScale="85" zoomScaleNormal="85" zoomScalePageLayoutView="0" workbookViewId="0" topLeftCell="A4">
      <pane xSplit="1" topLeftCell="BK1" activePane="topRight" state="frozen"/>
      <selection pane="topLeft" activeCell="A8" sqref="A8"/>
      <selection pane="topRight" activeCell="BV15" sqref="BV15"/>
    </sheetView>
  </sheetViews>
  <sheetFormatPr defaultColWidth="0" defaultRowHeight="12.75"/>
  <cols>
    <col min="1" max="1" width="16.7109375" style="79" customWidth="1"/>
    <col min="2" max="2" width="9.57421875" style="2" customWidth="1"/>
    <col min="3" max="8" width="4.28125" style="2" customWidth="1"/>
    <col min="9" max="9" width="6.7109375" style="2" customWidth="1"/>
    <col min="10" max="20" width="4.28125" style="2" customWidth="1"/>
    <col min="21" max="22" width="4.140625" style="2" customWidth="1"/>
    <col min="23" max="23" width="9.140625" style="2" customWidth="1"/>
    <col min="24" max="24" width="4.140625" style="2" customWidth="1"/>
    <col min="25" max="25" width="4.00390625" style="2" customWidth="1"/>
    <col min="26" max="26" width="4.140625" style="2" customWidth="1"/>
    <col min="27" max="27" width="4.00390625" style="2" customWidth="1"/>
    <col min="28" max="28" width="4.140625" style="2" customWidth="1"/>
    <col min="29" max="29" width="4.00390625" style="2" customWidth="1"/>
    <col min="30" max="30" width="4.140625" style="2" customWidth="1"/>
    <col min="31" max="31" width="4.00390625" style="2" customWidth="1"/>
    <col min="32" max="32" width="4.140625" style="2" customWidth="1"/>
    <col min="33" max="34" width="4.00390625" style="2" customWidth="1"/>
    <col min="35" max="35" width="4.140625" style="2" customWidth="1"/>
    <col min="36" max="36" width="4.00390625" style="2" customWidth="1"/>
    <col min="37" max="37" width="4.140625" style="2" customWidth="1"/>
    <col min="38" max="39" width="4.00390625" style="2" customWidth="1"/>
    <col min="40" max="40" width="4.140625" style="2" customWidth="1"/>
    <col min="41" max="41" width="4.00390625" style="2" customWidth="1"/>
    <col min="42" max="42" width="4.140625" style="2" customWidth="1"/>
    <col min="43" max="43" width="4.00390625" style="2" customWidth="1"/>
    <col min="44" max="44" width="4.140625" style="2" customWidth="1"/>
    <col min="45" max="45" width="4.00390625" style="2" customWidth="1"/>
    <col min="46" max="46" width="4.140625" style="2" customWidth="1"/>
    <col min="47" max="47" width="4.00390625" style="2" customWidth="1"/>
    <col min="48" max="49" width="4.140625" style="2" customWidth="1"/>
    <col min="50" max="50" width="4.00390625" style="2" customWidth="1"/>
    <col min="51" max="51" width="4.140625" style="2" customWidth="1"/>
    <col min="52" max="52" width="4.00390625" style="2" customWidth="1"/>
    <col min="53" max="53" width="4.140625" style="2" customWidth="1"/>
    <col min="54" max="63" width="4.00390625" style="2" customWidth="1"/>
    <col min="64" max="67" width="4.00390625" style="2" hidden="1" customWidth="1"/>
    <col min="68" max="68" width="9.7109375" style="2" customWidth="1"/>
    <col min="69" max="69" width="4.140625" style="2" customWidth="1"/>
    <col min="70" max="70" width="4.00390625" style="2" customWidth="1"/>
    <col min="71" max="71" width="4.140625" style="2" customWidth="1"/>
    <col min="72" max="72" width="4.00390625" style="2" customWidth="1"/>
    <col min="73" max="73" width="4.140625" style="2" customWidth="1"/>
    <col min="74" max="74" width="4.00390625" style="2" customWidth="1"/>
    <col min="75" max="75" width="4.140625" style="2" customWidth="1"/>
    <col min="76" max="76" width="4.00390625" style="2" customWidth="1"/>
    <col min="77" max="77" width="4.140625" style="2" customWidth="1"/>
    <col min="78" max="79" width="4.00390625" style="2" customWidth="1"/>
    <col min="80" max="80" width="4.140625" style="2" customWidth="1"/>
    <col min="81" max="81" width="4.00390625" style="2" customWidth="1"/>
    <col min="82" max="85" width="4.140625" style="2" customWidth="1"/>
    <col min="86" max="86" width="4.00390625" style="2" customWidth="1"/>
    <col min="87" max="87" width="4.140625" style="2" customWidth="1"/>
    <col min="88" max="88" width="4.00390625" style="2" customWidth="1"/>
    <col min="89" max="89" width="4.140625" style="2" customWidth="1"/>
    <col min="90" max="90" width="4.00390625" style="2" customWidth="1"/>
    <col min="91" max="91" width="4.140625" style="2" customWidth="1"/>
    <col min="92" max="92" width="4.00390625" style="2" customWidth="1"/>
    <col min="93" max="94" width="4.140625" style="2" customWidth="1"/>
    <col min="95" max="95" width="4.00390625" style="2" customWidth="1"/>
    <col min="96" max="96" width="4.140625" style="2" customWidth="1"/>
    <col min="97" max="97" width="4.00390625" style="2" customWidth="1"/>
    <col min="98" max="98" width="4.140625" style="2" customWidth="1"/>
    <col min="99" max="99" width="4.00390625" style="2" customWidth="1"/>
    <col min="100" max="100" width="4.140625" style="2" customWidth="1"/>
    <col min="101" max="108" width="4.00390625" style="2" customWidth="1"/>
    <col min="109" max="112" width="4.00390625" style="2" hidden="1" customWidth="1"/>
    <col min="113" max="113" width="6.421875" style="3" customWidth="1"/>
    <col min="114" max="114" width="4.140625" style="2" customWidth="1"/>
    <col min="115" max="115" width="4.00390625" style="2" customWidth="1"/>
    <col min="116" max="116" width="4.140625" style="2" customWidth="1"/>
    <col min="117" max="117" width="4.00390625" style="2" customWidth="1"/>
    <col min="118" max="118" width="4.140625" style="2" customWidth="1"/>
    <col min="119" max="119" width="4.00390625" style="2" customWidth="1"/>
    <col min="120" max="120" width="4.140625" style="2" customWidth="1"/>
    <col min="121" max="121" width="4.00390625" style="2" customWidth="1"/>
    <col min="122" max="122" width="4.140625" style="2" customWidth="1"/>
    <col min="123" max="124" width="4.00390625" style="2" customWidth="1"/>
    <col min="125" max="125" width="4.140625" style="2" customWidth="1"/>
    <col min="126" max="126" width="4.00390625" style="2" customWidth="1"/>
    <col min="127" max="127" width="4.140625" style="2" customWidth="1"/>
    <col min="128" max="129" width="4.00390625" style="2" customWidth="1"/>
    <col min="130" max="130" width="4.140625" style="2" customWidth="1"/>
    <col min="131" max="131" width="4.00390625" style="2" customWidth="1"/>
    <col min="132" max="132" width="4.140625" style="2" customWidth="1"/>
    <col min="133" max="133" width="4.00390625" style="2" customWidth="1"/>
    <col min="134" max="134" width="4.140625" style="2" customWidth="1"/>
    <col min="135" max="135" width="4.00390625" style="2" customWidth="1"/>
    <col min="136" max="136" width="4.140625" style="2" customWidth="1"/>
    <col min="137" max="137" width="4.00390625" style="2" customWidth="1"/>
    <col min="138" max="139" width="4.140625" style="2" customWidth="1"/>
    <col min="140" max="140" width="4.00390625" style="2" customWidth="1"/>
    <col min="141" max="141" width="4.140625" style="2" customWidth="1"/>
    <col min="142" max="142" width="4.00390625" style="2" customWidth="1"/>
    <col min="143" max="143" width="4.140625" style="2" customWidth="1"/>
    <col min="144" max="153" width="4.00390625" style="2" customWidth="1"/>
    <col min="154" max="154" width="12.8515625" style="2" customWidth="1"/>
    <col min="155" max="155" width="4.140625" style="2" customWidth="1"/>
    <col min="156" max="156" width="4.00390625" style="2" customWidth="1"/>
    <col min="157" max="157" width="4.140625" style="2" customWidth="1"/>
    <col min="158" max="158" width="4.00390625" style="2" customWidth="1"/>
    <col min="159" max="159" width="4.140625" style="2" customWidth="1"/>
    <col min="160" max="160" width="4.00390625" style="2" customWidth="1"/>
    <col min="161" max="161" width="4.140625" style="2" customWidth="1"/>
    <col min="162" max="162" width="4.00390625" style="2" customWidth="1"/>
    <col min="163" max="163" width="4.140625" style="2" customWidth="1"/>
    <col min="164" max="165" width="4.00390625" style="2" customWidth="1"/>
    <col min="166" max="166" width="4.140625" style="2" customWidth="1"/>
    <col min="167" max="167" width="4.00390625" style="2" customWidth="1"/>
    <col min="168" max="168" width="4.140625" style="2" customWidth="1"/>
    <col min="169" max="170" width="4.00390625" style="2" customWidth="1"/>
    <col min="171" max="171" width="4.140625" style="2" customWidth="1"/>
    <col min="172" max="172" width="4.00390625" style="2" customWidth="1"/>
    <col min="173" max="173" width="4.140625" style="2" customWidth="1"/>
    <col min="174" max="174" width="4.00390625" style="2" customWidth="1"/>
    <col min="175" max="175" width="4.140625" style="2" customWidth="1"/>
    <col min="176" max="176" width="4.00390625" style="2" customWidth="1"/>
    <col min="177" max="177" width="4.140625" style="2" customWidth="1"/>
    <col min="178" max="178" width="4.00390625" style="2" customWidth="1"/>
    <col min="179" max="180" width="4.140625" style="2" customWidth="1"/>
    <col min="181" max="181" width="4.00390625" style="2" customWidth="1"/>
    <col min="182" max="182" width="4.140625" style="2" customWidth="1"/>
    <col min="183" max="183" width="4.00390625" style="2" customWidth="1"/>
    <col min="184" max="184" width="4.140625" style="2" customWidth="1"/>
    <col min="185" max="194" width="4.00390625" style="2" customWidth="1"/>
    <col min="195" max="198" width="4.00390625" style="2" hidden="1" customWidth="1"/>
    <col min="199" max="199" width="7.140625" style="2" customWidth="1"/>
    <col min="200" max="200" width="4.140625" style="2" customWidth="1"/>
    <col min="201" max="201" width="4.00390625" style="2" customWidth="1"/>
    <col min="202" max="202" width="4.140625" style="2" customWidth="1"/>
    <col min="203" max="203" width="4.00390625" style="2" customWidth="1"/>
    <col min="204" max="204" width="4.140625" style="2" customWidth="1"/>
    <col min="205" max="205" width="4.00390625" style="2" customWidth="1"/>
    <col min="206" max="206" width="4.140625" style="2" customWidth="1"/>
    <col min="207" max="207" width="4.00390625" style="2" customWidth="1"/>
    <col min="208" max="208" width="4.140625" style="2" customWidth="1"/>
    <col min="209" max="210" width="4.00390625" style="2" customWidth="1"/>
    <col min="211" max="211" width="4.140625" style="2" customWidth="1"/>
    <col min="212" max="212" width="4.00390625" style="2" customWidth="1"/>
    <col min="213" max="213" width="4.140625" style="2" customWidth="1"/>
    <col min="214" max="215" width="4.00390625" style="2" customWidth="1"/>
    <col min="216" max="216" width="4.140625" style="2" customWidth="1"/>
    <col min="217" max="217" width="4.00390625" style="2" customWidth="1"/>
    <col min="218" max="218" width="4.140625" style="2" customWidth="1"/>
    <col min="219" max="219" width="4.00390625" style="2" customWidth="1"/>
    <col min="220" max="220" width="4.140625" style="2" customWidth="1"/>
    <col min="221" max="221" width="4.00390625" style="2" customWidth="1"/>
    <col min="222" max="222" width="4.140625" style="2" customWidth="1"/>
    <col min="223" max="223" width="4.00390625" style="2" customWidth="1"/>
    <col min="224" max="225" width="4.140625" style="2" customWidth="1"/>
    <col min="226" max="226" width="5.28125" style="2" customWidth="1"/>
    <col min="227" max="227" width="4.140625" style="2" customWidth="1"/>
    <col min="228" max="228" width="4.00390625" style="2" customWidth="1"/>
    <col min="229" max="229" width="4.140625" style="2" customWidth="1"/>
    <col min="230" max="239" width="4.00390625" style="2" customWidth="1"/>
    <col min="240" max="240" width="4.00390625" style="2" hidden="1" customWidth="1"/>
    <col min="241" max="241" width="0.9921875" style="2" hidden="1" customWidth="1"/>
    <col min="242" max="243" width="4.00390625" style="2" hidden="1" customWidth="1"/>
    <col min="244" max="16384" width="0" style="3" hidden="1" customWidth="1"/>
  </cols>
  <sheetData>
    <row r="1" spans="9:243" ht="14.25" thickBot="1" thickTop="1">
      <c r="I1" s="2">
        <f>(90*K1)</f>
        <v>3600</v>
      </c>
      <c r="K1" s="2">
        <v>40</v>
      </c>
      <c r="II1" s="80"/>
    </row>
    <row r="2" spans="1:252" s="91" customFormat="1" ht="25.5" customHeight="1" thickBot="1" thickTop="1">
      <c r="A2" s="81"/>
      <c r="B2" s="82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4"/>
      <c r="W2" s="85"/>
      <c r="X2" s="86" t="s">
        <v>80</v>
      </c>
      <c r="Y2" s="87" t="s">
        <v>81</v>
      </c>
      <c r="Z2" s="87" t="s">
        <v>117</v>
      </c>
      <c r="AA2" s="87" t="s">
        <v>120</v>
      </c>
      <c r="AB2" s="87" t="s">
        <v>121</v>
      </c>
      <c r="AC2" s="87" t="s">
        <v>127</v>
      </c>
      <c r="AD2" s="87" t="s">
        <v>129</v>
      </c>
      <c r="AE2" s="87" t="s">
        <v>133</v>
      </c>
      <c r="AF2" s="87" t="s">
        <v>130</v>
      </c>
      <c r="AG2" s="87" t="s">
        <v>80</v>
      </c>
      <c r="AH2" s="87" t="s">
        <v>130</v>
      </c>
      <c r="AI2" s="87" t="s">
        <v>134</v>
      </c>
      <c r="AJ2" s="87" t="s">
        <v>135</v>
      </c>
      <c r="AK2" s="87" t="s">
        <v>136</v>
      </c>
      <c r="AL2" s="87" t="s">
        <v>137</v>
      </c>
      <c r="AM2" s="87" t="s">
        <v>135</v>
      </c>
      <c r="AN2" s="87" t="s">
        <v>129</v>
      </c>
      <c r="AO2" s="87" t="s">
        <v>133</v>
      </c>
      <c r="AP2" s="87" t="s">
        <v>81</v>
      </c>
      <c r="AQ2" s="87" t="s">
        <v>127</v>
      </c>
      <c r="AR2" s="87" t="s">
        <v>120</v>
      </c>
      <c r="AS2" s="87" t="s">
        <v>143</v>
      </c>
      <c r="AT2" s="87" t="s">
        <v>135</v>
      </c>
      <c r="AU2" s="87" t="s">
        <v>80</v>
      </c>
      <c r="AV2" s="87" t="s">
        <v>117</v>
      </c>
      <c r="AW2" s="87" t="s">
        <v>80</v>
      </c>
      <c r="AX2" s="87" t="s">
        <v>80</v>
      </c>
      <c r="AY2" s="87" t="s">
        <v>145</v>
      </c>
      <c r="AZ2" s="87" t="s">
        <v>121</v>
      </c>
      <c r="BA2" s="87" t="s">
        <v>127</v>
      </c>
      <c r="BB2" s="87" t="s">
        <v>121</v>
      </c>
      <c r="BC2" s="87" t="s">
        <v>130</v>
      </c>
      <c r="BD2" s="87" t="s">
        <v>137</v>
      </c>
      <c r="BE2" s="87" t="s">
        <v>117</v>
      </c>
      <c r="BF2" s="87" t="s">
        <v>120</v>
      </c>
      <c r="BG2" s="87" t="s">
        <v>120</v>
      </c>
      <c r="BH2" s="87" t="s">
        <v>130</v>
      </c>
      <c r="BI2" s="87" t="s">
        <v>130</v>
      </c>
      <c r="BJ2" s="87" t="s">
        <v>81</v>
      </c>
      <c r="BK2" s="87" t="s">
        <v>120</v>
      </c>
      <c r="BL2" s="87"/>
      <c r="BM2" s="87"/>
      <c r="BN2" s="87"/>
      <c r="BO2" s="87"/>
      <c r="BP2" s="85"/>
      <c r="BQ2" s="88" t="str">
        <f>X2</f>
        <v>1-0</v>
      </c>
      <c r="BR2" s="87" t="str">
        <f aca="true" t="shared" si="0" ref="BR2:DH2">Y2</f>
        <v>1-2</v>
      </c>
      <c r="BS2" s="87" t="str">
        <f t="shared" si="0"/>
        <v>0-2</v>
      </c>
      <c r="BT2" s="87" t="str">
        <f t="shared" si="0"/>
        <v>1-1</v>
      </c>
      <c r="BU2" s="87" t="str">
        <f t="shared" si="0"/>
        <v>1-3</v>
      </c>
      <c r="BV2" s="87" t="str">
        <f t="shared" si="0"/>
        <v>0-0</v>
      </c>
      <c r="BW2" s="87" t="str">
        <f t="shared" si="0"/>
        <v>2-0</v>
      </c>
      <c r="BX2" s="87" t="str">
        <f t="shared" si="0"/>
        <v>4-1</v>
      </c>
      <c r="BY2" s="87" t="str">
        <f t="shared" si="0"/>
        <v>2-1</v>
      </c>
      <c r="BZ2" s="87" t="str">
        <f t="shared" si="0"/>
        <v>1-0</v>
      </c>
      <c r="CA2" s="87" t="str">
        <f t="shared" si="0"/>
        <v>2-1</v>
      </c>
      <c r="CB2" s="87" t="str">
        <f t="shared" si="0"/>
        <v>4-0</v>
      </c>
      <c r="CC2" s="87" t="str">
        <f t="shared" si="0"/>
        <v>0-1</v>
      </c>
      <c r="CD2" s="87" t="str">
        <f t="shared" si="0"/>
        <v>8-1</v>
      </c>
      <c r="CE2" s="87" t="str">
        <f t="shared" si="0"/>
        <v>3-0</v>
      </c>
      <c r="CF2" s="87" t="str">
        <f t="shared" si="0"/>
        <v>0-1</v>
      </c>
      <c r="CG2" s="87" t="str">
        <f t="shared" si="0"/>
        <v>2-0</v>
      </c>
      <c r="CH2" s="87" t="str">
        <f t="shared" si="0"/>
        <v>4-1</v>
      </c>
      <c r="CI2" s="87" t="str">
        <f t="shared" si="0"/>
        <v>1-2</v>
      </c>
      <c r="CJ2" s="87" t="str">
        <f t="shared" si="0"/>
        <v>0-0</v>
      </c>
      <c r="CK2" s="87" t="str">
        <f t="shared" si="0"/>
        <v>1-1</v>
      </c>
      <c r="CL2" s="87" t="str">
        <f t="shared" si="0"/>
        <v>5-3</v>
      </c>
      <c r="CM2" s="87" t="str">
        <f t="shared" si="0"/>
        <v>0-1</v>
      </c>
      <c r="CN2" s="87" t="str">
        <f t="shared" si="0"/>
        <v>1-0</v>
      </c>
      <c r="CO2" s="87" t="str">
        <f t="shared" si="0"/>
        <v>0-2</v>
      </c>
      <c r="CP2" s="87" t="str">
        <f t="shared" si="0"/>
        <v>1-0</v>
      </c>
      <c r="CQ2" s="87" t="str">
        <f t="shared" si="0"/>
        <v>1-0</v>
      </c>
      <c r="CR2" s="87" t="str">
        <f t="shared" si="0"/>
        <v>2-3</v>
      </c>
      <c r="CS2" s="87" t="str">
        <f t="shared" si="0"/>
        <v>1-3</v>
      </c>
      <c r="CT2" s="87" t="str">
        <f t="shared" si="0"/>
        <v>0-0</v>
      </c>
      <c r="CU2" s="87" t="str">
        <f t="shared" si="0"/>
        <v>1-3</v>
      </c>
      <c r="CV2" s="87" t="str">
        <f t="shared" si="0"/>
        <v>2-1</v>
      </c>
      <c r="CW2" s="87" t="str">
        <f t="shared" si="0"/>
        <v>3-0</v>
      </c>
      <c r="CX2" s="87" t="str">
        <f t="shared" si="0"/>
        <v>0-2</v>
      </c>
      <c r="CY2" s="87" t="str">
        <f t="shared" si="0"/>
        <v>1-1</v>
      </c>
      <c r="CZ2" s="87" t="str">
        <f t="shared" si="0"/>
        <v>1-1</v>
      </c>
      <c r="DA2" s="87" t="str">
        <f t="shared" si="0"/>
        <v>2-1</v>
      </c>
      <c r="DB2" s="87" t="str">
        <f t="shared" si="0"/>
        <v>2-1</v>
      </c>
      <c r="DC2" s="87" t="str">
        <f t="shared" si="0"/>
        <v>1-2</v>
      </c>
      <c r="DD2" s="87" t="str">
        <f t="shared" si="0"/>
        <v>1-1</v>
      </c>
      <c r="DE2" s="87">
        <f t="shared" si="0"/>
        <v>0</v>
      </c>
      <c r="DF2" s="87">
        <f t="shared" si="0"/>
        <v>0</v>
      </c>
      <c r="DG2" s="87">
        <f t="shared" si="0"/>
        <v>0</v>
      </c>
      <c r="DH2" s="87">
        <f t="shared" si="0"/>
        <v>0</v>
      </c>
      <c r="DI2" s="85"/>
      <c r="DJ2" s="87" t="str">
        <f>BQ2</f>
        <v>1-0</v>
      </c>
      <c r="DK2" s="87" t="str">
        <f aca="true" t="shared" si="1" ref="DK2:EW2">BR2</f>
        <v>1-2</v>
      </c>
      <c r="DL2" s="87" t="str">
        <f t="shared" si="1"/>
        <v>0-2</v>
      </c>
      <c r="DM2" s="87" t="str">
        <f t="shared" si="1"/>
        <v>1-1</v>
      </c>
      <c r="DN2" s="87" t="str">
        <f t="shared" si="1"/>
        <v>1-3</v>
      </c>
      <c r="DO2" s="87" t="str">
        <f t="shared" si="1"/>
        <v>0-0</v>
      </c>
      <c r="DP2" s="87" t="str">
        <f t="shared" si="1"/>
        <v>2-0</v>
      </c>
      <c r="DQ2" s="87" t="str">
        <f t="shared" si="1"/>
        <v>4-1</v>
      </c>
      <c r="DR2" s="87" t="str">
        <f t="shared" si="1"/>
        <v>2-1</v>
      </c>
      <c r="DS2" s="87" t="str">
        <f t="shared" si="1"/>
        <v>1-0</v>
      </c>
      <c r="DT2" s="87" t="str">
        <f t="shared" si="1"/>
        <v>2-1</v>
      </c>
      <c r="DU2" s="87" t="str">
        <f t="shared" si="1"/>
        <v>4-0</v>
      </c>
      <c r="DV2" s="87" t="str">
        <f t="shared" si="1"/>
        <v>0-1</v>
      </c>
      <c r="DW2" s="87" t="str">
        <f t="shared" si="1"/>
        <v>8-1</v>
      </c>
      <c r="DX2" s="87" t="str">
        <f t="shared" si="1"/>
        <v>3-0</v>
      </c>
      <c r="DY2" s="87" t="str">
        <f t="shared" si="1"/>
        <v>0-1</v>
      </c>
      <c r="DZ2" s="87" t="str">
        <f t="shared" si="1"/>
        <v>2-0</v>
      </c>
      <c r="EA2" s="87" t="str">
        <f t="shared" si="1"/>
        <v>4-1</v>
      </c>
      <c r="EB2" s="87" t="str">
        <f t="shared" si="1"/>
        <v>1-2</v>
      </c>
      <c r="EC2" s="87" t="str">
        <f t="shared" si="1"/>
        <v>0-0</v>
      </c>
      <c r="ED2" s="87" t="str">
        <f t="shared" si="1"/>
        <v>1-1</v>
      </c>
      <c r="EE2" s="87" t="str">
        <f t="shared" si="1"/>
        <v>5-3</v>
      </c>
      <c r="EF2" s="87" t="str">
        <f t="shared" si="1"/>
        <v>0-1</v>
      </c>
      <c r="EG2" s="87" t="str">
        <f t="shared" si="1"/>
        <v>1-0</v>
      </c>
      <c r="EH2" s="87" t="str">
        <f t="shared" si="1"/>
        <v>0-2</v>
      </c>
      <c r="EI2" s="87" t="str">
        <f t="shared" si="1"/>
        <v>1-0</v>
      </c>
      <c r="EJ2" s="87" t="str">
        <f t="shared" si="1"/>
        <v>1-0</v>
      </c>
      <c r="EK2" s="87" t="str">
        <f t="shared" si="1"/>
        <v>2-3</v>
      </c>
      <c r="EL2" s="87" t="str">
        <f t="shared" si="1"/>
        <v>1-3</v>
      </c>
      <c r="EM2" s="87" t="str">
        <f t="shared" si="1"/>
        <v>0-0</v>
      </c>
      <c r="EN2" s="87" t="str">
        <f t="shared" si="1"/>
        <v>1-3</v>
      </c>
      <c r="EO2" s="87" t="str">
        <f t="shared" si="1"/>
        <v>2-1</v>
      </c>
      <c r="EP2" s="87" t="str">
        <f t="shared" si="1"/>
        <v>3-0</v>
      </c>
      <c r="EQ2" s="87" t="str">
        <f t="shared" si="1"/>
        <v>0-2</v>
      </c>
      <c r="ER2" s="87" t="str">
        <f t="shared" si="1"/>
        <v>1-1</v>
      </c>
      <c r="ES2" s="87" t="str">
        <f t="shared" si="1"/>
        <v>1-1</v>
      </c>
      <c r="ET2" s="87" t="str">
        <f t="shared" si="1"/>
        <v>2-1</v>
      </c>
      <c r="EU2" s="87" t="str">
        <f t="shared" si="1"/>
        <v>2-1</v>
      </c>
      <c r="EV2" s="87" t="str">
        <f t="shared" si="1"/>
        <v>1-2</v>
      </c>
      <c r="EW2" s="87" t="str">
        <f t="shared" si="1"/>
        <v>1-1</v>
      </c>
      <c r="EX2" s="85"/>
      <c r="EY2" s="87" t="str">
        <f aca="true" t="shared" si="2" ref="EY2:FH3">DJ2</f>
        <v>1-0</v>
      </c>
      <c r="EZ2" s="87" t="str">
        <f t="shared" si="2"/>
        <v>1-2</v>
      </c>
      <c r="FA2" s="87" t="str">
        <f t="shared" si="2"/>
        <v>0-2</v>
      </c>
      <c r="FB2" s="87" t="str">
        <f t="shared" si="2"/>
        <v>1-1</v>
      </c>
      <c r="FC2" s="87" t="str">
        <f t="shared" si="2"/>
        <v>1-3</v>
      </c>
      <c r="FD2" s="87" t="str">
        <f t="shared" si="2"/>
        <v>0-0</v>
      </c>
      <c r="FE2" s="87" t="str">
        <f t="shared" si="2"/>
        <v>2-0</v>
      </c>
      <c r="FF2" s="87" t="str">
        <f t="shared" si="2"/>
        <v>4-1</v>
      </c>
      <c r="FG2" s="87" t="str">
        <f t="shared" si="2"/>
        <v>2-1</v>
      </c>
      <c r="FH2" s="87" t="str">
        <f t="shared" si="2"/>
        <v>1-0</v>
      </c>
      <c r="FI2" s="87" t="str">
        <f aca="true" t="shared" si="3" ref="FI2:FR3">DT2</f>
        <v>2-1</v>
      </c>
      <c r="FJ2" s="87" t="str">
        <f t="shared" si="3"/>
        <v>4-0</v>
      </c>
      <c r="FK2" s="87" t="str">
        <f t="shared" si="3"/>
        <v>0-1</v>
      </c>
      <c r="FL2" s="87" t="str">
        <f t="shared" si="3"/>
        <v>8-1</v>
      </c>
      <c r="FM2" s="87" t="str">
        <f t="shared" si="3"/>
        <v>3-0</v>
      </c>
      <c r="FN2" s="87" t="str">
        <f t="shared" si="3"/>
        <v>0-1</v>
      </c>
      <c r="FO2" s="87" t="str">
        <f t="shared" si="3"/>
        <v>2-0</v>
      </c>
      <c r="FP2" s="87" t="str">
        <f t="shared" si="3"/>
        <v>4-1</v>
      </c>
      <c r="FQ2" s="87" t="str">
        <f t="shared" si="3"/>
        <v>1-2</v>
      </c>
      <c r="FR2" s="87" t="str">
        <f t="shared" si="3"/>
        <v>0-0</v>
      </c>
      <c r="FS2" s="87" t="str">
        <f aca="true" t="shared" si="4" ref="FS2:GB3">ED2</f>
        <v>1-1</v>
      </c>
      <c r="FT2" s="87" t="str">
        <f t="shared" si="4"/>
        <v>5-3</v>
      </c>
      <c r="FU2" s="87" t="str">
        <f t="shared" si="4"/>
        <v>0-1</v>
      </c>
      <c r="FV2" s="87" t="str">
        <f t="shared" si="4"/>
        <v>1-0</v>
      </c>
      <c r="FW2" s="87" t="str">
        <f t="shared" si="4"/>
        <v>0-2</v>
      </c>
      <c r="FX2" s="87" t="str">
        <f t="shared" si="4"/>
        <v>1-0</v>
      </c>
      <c r="FY2" s="87" t="str">
        <f t="shared" si="4"/>
        <v>1-0</v>
      </c>
      <c r="FZ2" s="87" t="str">
        <f t="shared" si="4"/>
        <v>2-3</v>
      </c>
      <c r="GA2" s="87" t="str">
        <f t="shared" si="4"/>
        <v>1-3</v>
      </c>
      <c r="GB2" s="87" t="str">
        <f t="shared" si="4"/>
        <v>0-0</v>
      </c>
      <c r="GC2" s="87" t="str">
        <f aca="true" t="shared" si="5" ref="GC2:GL3">EN2</f>
        <v>1-3</v>
      </c>
      <c r="GD2" s="87" t="str">
        <f t="shared" si="5"/>
        <v>2-1</v>
      </c>
      <c r="GE2" s="87" t="str">
        <f t="shared" si="5"/>
        <v>3-0</v>
      </c>
      <c r="GF2" s="87" t="str">
        <f t="shared" si="5"/>
        <v>0-2</v>
      </c>
      <c r="GG2" s="87" t="str">
        <f t="shared" si="5"/>
        <v>1-1</v>
      </c>
      <c r="GH2" s="87" t="str">
        <f t="shared" si="5"/>
        <v>1-1</v>
      </c>
      <c r="GI2" s="87" t="str">
        <f t="shared" si="5"/>
        <v>2-1</v>
      </c>
      <c r="GJ2" s="87" t="str">
        <f t="shared" si="5"/>
        <v>2-1</v>
      </c>
      <c r="GK2" s="87" t="str">
        <f t="shared" si="5"/>
        <v>1-2</v>
      </c>
      <c r="GL2" s="87" t="str">
        <f t="shared" si="5"/>
        <v>1-1</v>
      </c>
      <c r="GM2" s="87" t="e">
        <f>#REF!</f>
        <v>#REF!</v>
      </c>
      <c r="GN2" s="87" t="e">
        <f>#REF!</f>
        <v>#REF!</v>
      </c>
      <c r="GO2" s="87" t="e">
        <f>#REF!</f>
        <v>#REF!</v>
      </c>
      <c r="GP2" s="87" t="e">
        <f>#REF!</f>
        <v>#REF!</v>
      </c>
      <c r="GQ2" s="85"/>
      <c r="GR2" s="87" t="str">
        <f>EY2</f>
        <v>1-0</v>
      </c>
      <c r="GS2" s="87" t="str">
        <f aca="true" t="shared" si="6" ref="GS2:II2">EZ2</f>
        <v>1-2</v>
      </c>
      <c r="GT2" s="87" t="str">
        <f t="shared" si="6"/>
        <v>0-2</v>
      </c>
      <c r="GU2" s="87" t="str">
        <f t="shared" si="6"/>
        <v>1-1</v>
      </c>
      <c r="GV2" s="87" t="str">
        <f t="shared" si="6"/>
        <v>1-3</v>
      </c>
      <c r="GW2" s="87" t="str">
        <f t="shared" si="6"/>
        <v>0-0</v>
      </c>
      <c r="GX2" s="87" t="str">
        <f t="shared" si="6"/>
        <v>2-0</v>
      </c>
      <c r="GY2" s="87" t="str">
        <f t="shared" si="6"/>
        <v>4-1</v>
      </c>
      <c r="GZ2" s="87" t="str">
        <f t="shared" si="6"/>
        <v>2-1</v>
      </c>
      <c r="HA2" s="87" t="str">
        <f t="shared" si="6"/>
        <v>1-0</v>
      </c>
      <c r="HB2" s="87" t="str">
        <f t="shared" si="6"/>
        <v>2-1</v>
      </c>
      <c r="HC2" s="87" t="str">
        <f t="shared" si="6"/>
        <v>4-0</v>
      </c>
      <c r="HD2" s="87" t="str">
        <f t="shared" si="6"/>
        <v>0-1</v>
      </c>
      <c r="HE2" s="87" t="str">
        <f t="shared" si="6"/>
        <v>8-1</v>
      </c>
      <c r="HF2" s="87" t="str">
        <f t="shared" si="6"/>
        <v>3-0</v>
      </c>
      <c r="HG2" s="87" t="str">
        <f t="shared" si="6"/>
        <v>0-1</v>
      </c>
      <c r="HH2" s="87" t="str">
        <f t="shared" si="6"/>
        <v>2-0</v>
      </c>
      <c r="HI2" s="87" t="str">
        <f t="shared" si="6"/>
        <v>4-1</v>
      </c>
      <c r="HJ2" s="87" t="str">
        <f t="shared" si="6"/>
        <v>1-2</v>
      </c>
      <c r="HK2" s="87" t="str">
        <f t="shared" si="6"/>
        <v>0-0</v>
      </c>
      <c r="HL2" s="87" t="str">
        <f t="shared" si="6"/>
        <v>1-1</v>
      </c>
      <c r="HM2" s="87" t="str">
        <f t="shared" si="6"/>
        <v>5-3</v>
      </c>
      <c r="HN2" s="87" t="str">
        <f t="shared" si="6"/>
        <v>0-1</v>
      </c>
      <c r="HO2" s="87" t="str">
        <f t="shared" si="6"/>
        <v>1-0</v>
      </c>
      <c r="HP2" s="87" t="str">
        <f t="shared" si="6"/>
        <v>0-2</v>
      </c>
      <c r="HQ2" s="87" t="str">
        <f t="shared" si="6"/>
        <v>1-0</v>
      </c>
      <c r="HR2" s="87" t="str">
        <f t="shared" si="6"/>
        <v>1-0</v>
      </c>
      <c r="HS2" s="87" t="str">
        <f t="shared" si="6"/>
        <v>2-3</v>
      </c>
      <c r="HT2" s="87" t="str">
        <f t="shared" si="6"/>
        <v>1-3</v>
      </c>
      <c r="HU2" s="87" t="str">
        <f t="shared" si="6"/>
        <v>0-0</v>
      </c>
      <c r="HV2" s="87" t="str">
        <f t="shared" si="6"/>
        <v>1-3</v>
      </c>
      <c r="HW2" s="87" t="str">
        <f t="shared" si="6"/>
        <v>2-1</v>
      </c>
      <c r="HX2" s="87" t="str">
        <f t="shared" si="6"/>
        <v>3-0</v>
      </c>
      <c r="HY2" s="87" t="str">
        <f t="shared" si="6"/>
        <v>0-2</v>
      </c>
      <c r="HZ2" s="87" t="str">
        <f t="shared" si="6"/>
        <v>1-1</v>
      </c>
      <c r="IA2" s="87" t="str">
        <f t="shared" si="6"/>
        <v>1-1</v>
      </c>
      <c r="IB2" s="87" t="str">
        <f t="shared" si="6"/>
        <v>2-1</v>
      </c>
      <c r="IC2" s="87" t="str">
        <f t="shared" si="6"/>
        <v>2-1</v>
      </c>
      <c r="ID2" s="87" t="str">
        <f t="shared" si="6"/>
        <v>1-2</v>
      </c>
      <c r="IE2" s="89" t="str">
        <f t="shared" si="6"/>
        <v>1-1</v>
      </c>
      <c r="IF2" s="86" t="e">
        <f t="shared" si="6"/>
        <v>#REF!</v>
      </c>
      <c r="IG2" s="87" t="e">
        <f t="shared" si="6"/>
        <v>#REF!</v>
      </c>
      <c r="IH2" s="87" t="e">
        <f t="shared" si="6"/>
        <v>#REF!</v>
      </c>
      <c r="II2" s="89" t="e">
        <f t="shared" si="6"/>
        <v>#REF!</v>
      </c>
      <c r="IJ2" s="90"/>
      <c r="IK2" s="90"/>
      <c r="IL2" s="90"/>
      <c r="IM2" s="90"/>
      <c r="IN2" s="90"/>
      <c r="IO2" s="90"/>
      <c r="IP2" s="90"/>
      <c r="IQ2" s="90"/>
      <c r="IR2" s="90"/>
    </row>
    <row r="3" spans="1:252" s="100" customFormat="1" ht="91.5" customHeight="1" thickBot="1" thickTop="1">
      <c r="A3" s="92"/>
      <c r="B3" s="93"/>
      <c r="C3" s="173" t="s">
        <v>0</v>
      </c>
      <c r="D3" s="173" t="s">
        <v>1</v>
      </c>
      <c r="E3" s="173" t="s">
        <v>2</v>
      </c>
      <c r="F3" s="173" t="s">
        <v>3</v>
      </c>
      <c r="G3" s="173" t="s">
        <v>4</v>
      </c>
      <c r="H3" s="173" t="s">
        <v>5</v>
      </c>
      <c r="I3" s="173" t="s">
        <v>6</v>
      </c>
      <c r="J3" s="173" t="s">
        <v>7</v>
      </c>
      <c r="K3" s="173" t="s">
        <v>8</v>
      </c>
      <c r="L3" s="173" t="s">
        <v>101</v>
      </c>
      <c r="M3" s="173" t="s">
        <v>95</v>
      </c>
      <c r="N3" s="173" t="s">
        <v>96</v>
      </c>
      <c r="O3" s="173" t="s">
        <v>97</v>
      </c>
      <c r="P3" s="173" t="s">
        <v>98</v>
      </c>
      <c r="Q3" s="173" t="s">
        <v>99</v>
      </c>
      <c r="R3" s="173" t="s">
        <v>9</v>
      </c>
      <c r="S3" s="173" t="s">
        <v>10</v>
      </c>
      <c r="T3" s="173" t="s">
        <v>11</v>
      </c>
      <c r="U3" s="173" t="s">
        <v>12</v>
      </c>
      <c r="V3" s="173" t="s">
        <v>13</v>
      </c>
      <c r="W3" s="94"/>
      <c r="X3" s="95" t="s">
        <v>79</v>
      </c>
      <c r="Y3" s="130" t="s">
        <v>82</v>
      </c>
      <c r="Z3" s="66" t="s">
        <v>83</v>
      </c>
      <c r="AA3" s="130" t="s">
        <v>102</v>
      </c>
      <c r="AB3" s="66" t="s">
        <v>103</v>
      </c>
      <c r="AC3" s="130" t="s">
        <v>104</v>
      </c>
      <c r="AD3" s="66" t="s">
        <v>105</v>
      </c>
      <c r="AE3" s="130" t="s">
        <v>106</v>
      </c>
      <c r="AF3" s="66" t="s">
        <v>107</v>
      </c>
      <c r="AG3" s="130" t="s">
        <v>108</v>
      </c>
      <c r="AH3" s="66" t="s">
        <v>109</v>
      </c>
      <c r="AI3" s="130" t="s">
        <v>110</v>
      </c>
      <c r="AJ3" s="66" t="s">
        <v>111</v>
      </c>
      <c r="AK3" s="130" t="s">
        <v>112</v>
      </c>
      <c r="AL3" s="130" t="s">
        <v>113</v>
      </c>
      <c r="AM3" s="66" t="s">
        <v>114</v>
      </c>
      <c r="AN3" s="130" t="s">
        <v>115</v>
      </c>
      <c r="AO3" s="137" t="s">
        <v>79</v>
      </c>
      <c r="AP3" s="66" t="s">
        <v>82</v>
      </c>
      <c r="AQ3" s="130" t="s">
        <v>83</v>
      </c>
      <c r="AR3" s="66" t="s">
        <v>102</v>
      </c>
      <c r="AS3" s="130" t="s">
        <v>103</v>
      </c>
      <c r="AT3" s="66" t="s">
        <v>104</v>
      </c>
      <c r="AU3" s="130" t="s">
        <v>105</v>
      </c>
      <c r="AV3" s="66" t="s">
        <v>106</v>
      </c>
      <c r="AW3" s="130" t="s">
        <v>107</v>
      </c>
      <c r="AX3" s="66" t="s">
        <v>108</v>
      </c>
      <c r="AY3" s="130" t="s">
        <v>109</v>
      </c>
      <c r="AZ3" s="66" t="s">
        <v>110</v>
      </c>
      <c r="BA3" s="130" t="s">
        <v>111</v>
      </c>
      <c r="BB3" s="66" t="s">
        <v>112</v>
      </c>
      <c r="BC3" s="66" t="s">
        <v>113</v>
      </c>
      <c r="BD3" s="130" t="s">
        <v>114</v>
      </c>
      <c r="BE3" s="66" t="s">
        <v>115</v>
      </c>
      <c r="BF3" s="66" t="s">
        <v>149</v>
      </c>
      <c r="BG3" s="130" t="s">
        <v>150</v>
      </c>
      <c r="BH3" s="66" t="s">
        <v>150</v>
      </c>
      <c r="BI3" s="130" t="s">
        <v>149</v>
      </c>
      <c r="BJ3" s="96" t="s">
        <v>151</v>
      </c>
      <c r="BK3" s="146" t="s">
        <v>151</v>
      </c>
      <c r="BL3" s="96"/>
      <c r="BM3" s="66"/>
      <c r="BN3" s="66"/>
      <c r="BO3" s="66"/>
      <c r="BP3" s="94"/>
      <c r="BQ3" s="96" t="str">
        <f>X3</f>
        <v>Pobla Llarga</v>
      </c>
      <c r="BR3" s="96" t="str">
        <f aca="true" t="shared" si="7" ref="BR3:DH3">Y3</f>
        <v>Olímpic de Xàtiva</v>
      </c>
      <c r="BS3" s="96" t="str">
        <f t="shared" si="7"/>
        <v>Guadassuar</v>
      </c>
      <c r="BT3" s="96" t="str">
        <f t="shared" si="7"/>
        <v>Sueca</v>
      </c>
      <c r="BU3" s="96" t="str">
        <f t="shared" si="7"/>
        <v>Xirivella</v>
      </c>
      <c r="BV3" s="96" t="str">
        <f t="shared" si="7"/>
        <v>Carcaixent</v>
      </c>
      <c r="BW3" s="96" t="str">
        <f t="shared" si="7"/>
        <v>Torrent</v>
      </c>
      <c r="BX3" s="96" t="str">
        <f t="shared" si="7"/>
        <v>Tavernes</v>
      </c>
      <c r="BY3" s="96" t="str">
        <f t="shared" si="7"/>
        <v>Alberic</v>
      </c>
      <c r="BZ3" s="96" t="str">
        <f t="shared" si="7"/>
        <v>Enguera</v>
      </c>
      <c r="CA3" s="96" t="str">
        <f t="shared" si="7"/>
        <v>Catarroja</v>
      </c>
      <c r="CB3" s="96" t="str">
        <f t="shared" si="7"/>
        <v>Gandia B</v>
      </c>
      <c r="CC3" s="96" t="str">
        <f t="shared" si="7"/>
        <v>Paiporta</v>
      </c>
      <c r="CD3" s="96" t="str">
        <f t="shared" si="7"/>
        <v>Monte Sión</v>
      </c>
      <c r="CE3" s="96" t="str">
        <f t="shared" si="7"/>
        <v>Barri la Llum</v>
      </c>
      <c r="CF3" s="96" t="str">
        <f t="shared" si="7"/>
        <v>Discóbolo La Torre</v>
      </c>
      <c r="CG3" s="96" t="str">
        <f t="shared" si="7"/>
        <v>Picassent</v>
      </c>
      <c r="CH3" s="96" t="str">
        <f t="shared" si="7"/>
        <v>Pobla Llarga</v>
      </c>
      <c r="CI3" s="96" t="str">
        <f t="shared" si="7"/>
        <v>Olímpic de Xàtiva</v>
      </c>
      <c r="CJ3" s="96" t="str">
        <f t="shared" si="7"/>
        <v>Guadassuar</v>
      </c>
      <c r="CK3" s="96" t="str">
        <f t="shared" si="7"/>
        <v>Sueca</v>
      </c>
      <c r="CL3" s="96" t="str">
        <f t="shared" si="7"/>
        <v>Xirivella</v>
      </c>
      <c r="CM3" s="96" t="str">
        <f t="shared" si="7"/>
        <v>Carcaixent</v>
      </c>
      <c r="CN3" s="96" t="str">
        <f t="shared" si="7"/>
        <v>Torrent</v>
      </c>
      <c r="CO3" s="96" t="str">
        <f t="shared" si="7"/>
        <v>Tavernes</v>
      </c>
      <c r="CP3" s="96" t="str">
        <f t="shared" si="7"/>
        <v>Alberic</v>
      </c>
      <c r="CQ3" s="96" t="str">
        <f t="shared" si="7"/>
        <v>Enguera</v>
      </c>
      <c r="CR3" s="96" t="str">
        <f t="shared" si="7"/>
        <v>Catarroja</v>
      </c>
      <c r="CS3" s="96" t="str">
        <f t="shared" si="7"/>
        <v>Gandia B</v>
      </c>
      <c r="CT3" s="96" t="str">
        <f t="shared" si="7"/>
        <v>Paiporta</v>
      </c>
      <c r="CU3" s="96" t="str">
        <f t="shared" si="7"/>
        <v>Monte Sión</v>
      </c>
      <c r="CV3" s="96" t="str">
        <f t="shared" si="7"/>
        <v>Barri la Llum</v>
      </c>
      <c r="CW3" s="96" t="str">
        <f t="shared" si="7"/>
        <v>Discóbolo La Torre</v>
      </c>
      <c r="CX3" s="96" t="str">
        <f t="shared" si="7"/>
        <v>Picassent</v>
      </c>
      <c r="CY3" s="96" t="str">
        <f t="shared" si="7"/>
        <v>Acero</v>
      </c>
      <c r="CZ3" s="96" t="str">
        <f t="shared" si="7"/>
        <v>Benicàssim</v>
      </c>
      <c r="DA3" s="96" t="str">
        <f t="shared" si="7"/>
        <v>Benicàssim</v>
      </c>
      <c r="DB3" s="96" t="str">
        <f t="shared" si="7"/>
        <v>Acero</v>
      </c>
      <c r="DC3" s="96" t="str">
        <f t="shared" si="7"/>
        <v>Puçol</v>
      </c>
      <c r="DD3" s="96" t="str">
        <f t="shared" si="7"/>
        <v>Puçol</v>
      </c>
      <c r="DE3" s="96">
        <f t="shared" si="7"/>
        <v>0</v>
      </c>
      <c r="DF3" s="96">
        <f t="shared" si="7"/>
        <v>0</v>
      </c>
      <c r="DG3" s="96">
        <f t="shared" si="7"/>
        <v>0</v>
      </c>
      <c r="DH3" s="96">
        <f t="shared" si="7"/>
        <v>0</v>
      </c>
      <c r="DI3" s="175" t="s">
        <v>16</v>
      </c>
      <c r="DJ3" s="96" t="str">
        <f>BQ3</f>
        <v>Pobla Llarga</v>
      </c>
      <c r="DK3" s="96" t="str">
        <f aca="true" t="shared" si="8" ref="DK3:EW3">BR3</f>
        <v>Olímpic de Xàtiva</v>
      </c>
      <c r="DL3" s="96" t="str">
        <f t="shared" si="8"/>
        <v>Guadassuar</v>
      </c>
      <c r="DM3" s="96" t="str">
        <f t="shared" si="8"/>
        <v>Sueca</v>
      </c>
      <c r="DN3" s="96" t="str">
        <f t="shared" si="8"/>
        <v>Xirivella</v>
      </c>
      <c r="DO3" s="96" t="str">
        <f t="shared" si="8"/>
        <v>Carcaixent</v>
      </c>
      <c r="DP3" s="96" t="str">
        <f t="shared" si="8"/>
        <v>Torrent</v>
      </c>
      <c r="DQ3" s="96" t="str">
        <f t="shared" si="8"/>
        <v>Tavernes</v>
      </c>
      <c r="DR3" s="96" t="str">
        <f t="shared" si="8"/>
        <v>Alberic</v>
      </c>
      <c r="DS3" s="96" t="str">
        <f t="shared" si="8"/>
        <v>Enguera</v>
      </c>
      <c r="DT3" s="96" t="str">
        <f t="shared" si="8"/>
        <v>Catarroja</v>
      </c>
      <c r="DU3" s="96" t="str">
        <f t="shared" si="8"/>
        <v>Gandia B</v>
      </c>
      <c r="DV3" s="96" t="str">
        <f t="shared" si="8"/>
        <v>Paiporta</v>
      </c>
      <c r="DW3" s="96" t="str">
        <f t="shared" si="8"/>
        <v>Monte Sión</v>
      </c>
      <c r="DX3" s="96" t="str">
        <f t="shared" si="8"/>
        <v>Barri la Llum</v>
      </c>
      <c r="DY3" s="96" t="str">
        <f t="shared" si="8"/>
        <v>Discóbolo La Torre</v>
      </c>
      <c r="DZ3" s="96" t="str">
        <f t="shared" si="8"/>
        <v>Picassent</v>
      </c>
      <c r="EA3" s="96" t="str">
        <f t="shared" si="8"/>
        <v>Pobla Llarga</v>
      </c>
      <c r="EB3" s="96" t="str">
        <f t="shared" si="8"/>
        <v>Olímpic de Xàtiva</v>
      </c>
      <c r="EC3" s="96" t="str">
        <f t="shared" si="8"/>
        <v>Guadassuar</v>
      </c>
      <c r="ED3" s="96" t="str">
        <f t="shared" si="8"/>
        <v>Sueca</v>
      </c>
      <c r="EE3" s="96" t="str">
        <f t="shared" si="8"/>
        <v>Xirivella</v>
      </c>
      <c r="EF3" s="96" t="str">
        <f t="shared" si="8"/>
        <v>Carcaixent</v>
      </c>
      <c r="EG3" s="96" t="str">
        <f t="shared" si="8"/>
        <v>Torrent</v>
      </c>
      <c r="EH3" s="96" t="str">
        <f t="shared" si="8"/>
        <v>Tavernes</v>
      </c>
      <c r="EI3" s="96" t="str">
        <f t="shared" si="8"/>
        <v>Alberic</v>
      </c>
      <c r="EJ3" s="96" t="str">
        <f t="shared" si="8"/>
        <v>Enguera</v>
      </c>
      <c r="EK3" s="96" t="str">
        <f t="shared" si="8"/>
        <v>Catarroja</v>
      </c>
      <c r="EL3" s="96" t="str">
        <f t="shared" si="8"/>
        <v>Gandia B</v>
      </c>
      <c r="EM3" s="96" t="str">
        <f t="shared" si="8"/>
        <v>Paiporta</v>
      </c>
      <c r="EN3" s="96" t="str">
        <f t="shared" si="8"/>
        <v>Monte Sión</v>
      </c>
      <c r="EO3" s="96" t="str">
        <f t="shared" si="8"/>
        <v>Barri la Llum</v>
      </c>
      <c r="EP3" s="96" t="str">
        <f t="shared" si="8"/>
        <v>Discóbolo La Torre</v>
      </c>
      <c r="EQ3" s="96" t="str">
        <f t="shared" si="8"/>
        <v>Picassent</v>
      </c>
      <c r="ER3" s="96" t="str">
        <f t="shared" si="8"/>
        <v>Acero</v>
      </c>
      <c r="ES3" s="96" t="str">
        <f t="shared" si="8"/>
        <v>Benicàssim</v>
      </c>
      <c r="ET3" s="96" t="str">
        <f t="shared" si="8"/>
        <v>Benicàssim</v>
      </c>
      <c r="EU3" s="96" t="str">
        <f t="shared" si="8"/>
        <v>Acero</v>
      </c>
      <c r="EV3" s="96" t="str">
        <f t="shared" si="8"/>
        <v>Puçol</v>
      </c>
      <c r="EW3" s="96" t="str">
        <f t="shared" si="8"/>
        <v>Puçol</v>
      </c>
      <c r="EX3" s="97"/>
      <c r="EY3" s="96" t="str">
        <f t="shared" si="2"/>
        <v>Pobla Llarga</v>
      </c>
      <c r="EZ3" s="96" t="str">
        <f t="shared" si="2"/>
        <v>Olímpic de Xàtiva</v>
      </c>
      <c r="FA3" s="96" t="str">
        <f t="shared" si="2"/>
        <v>Guadassuar</v>
      </c>
      <c r="FB3" s="96" t="str">
        <f t="shared" si="2"/>
        <v>Sueca</v>
      </c>
      <c r="FC3" s="96" t="str">
        <f t="shared" si="2"/>
        <v>Xirivella</v>
      </c>
      <c r="FD3" s="96" t="str">
        <f t="shared" si="2"/>
        <v>Carcaixent</v>
      </c>
      <c r="FE3" s="96" t="str">
        <f t="shared" si="2"/>
        <v>Torrent</v>
      </c>
      <c r="FF3" s="96" t="str">
        <f t="shared" si="2"/>
        <v>Tavernes</v>
      </c>
      <c r="FG3" s="96" t="str">
        <f t="shared" si="2"/>
        <v>Alberic</v>
      </c>
      <c r="FH3" s="96" t="str">
        <f t="shared" si="2"/>
        <v>Enguera</v>
      </c>
      <c r="FI3" s="96" t="str">
        <f t="shared" si="3"/>
        <v>Catarroja</v>
      </c>
      <c r="FJ3" s="96" t="str">
        <f t="shared" si="3"/>
        <v>Gandia B</v>
      </c>
      <c r="FK3" s="96" t="str">
        <f t="shared" si="3"/>
        <v>Paiporta</v>
      </c>
      <c r="FL3" s="96" t="str">
        <f t="shared" si="3"/>
        <v>Monte Sión</v>
      </c>
      <c r="FM3" s="96" t="str">
        <f t="shared" si="3"/>
        <v>Barri la Llum</v>
      </c>
      <c r="FN3" s="96" t="str">
        <f t="shared" si="3"/>
        <v>Discóbolo La Torre</v>
      </c>
      <c r="FO3" s="96" t="str">
        <f t="shared" si="3"/>
        <v>Picassent</v>
      </c>
      <c r="FP3" s="96" t="str">
        <f t="shared" si="3"/>
        <v>Pobla Llarga</v>
      </c>
      <c r="FQ3" s="96" t="str">
        <f t="shared" si="3"/>
        <v>Olímpic de Xàtiva</v>
      </c>
      <c r="FR3" s="96" t="str">
        <f t="shared" si="3"/>
        <v>Guadassuar</v>
      </c>
      <c r="FS3" s="96" t="str">
        <f t="shared" si="4"/>
        <v>Sueca</v>
      </c>
      <c r="FT3" s="96" t="str">
        <f t="shared" si="4"/>
        <v>Xirivella</v>
      </c>
      <c r="FU3" s="96" t="str">
        <f t="shared" si="4"/>
        <v>Carcaixent</v>
      </c>
      <c r="FV3" s="96" t="str">
        <f t="shared" si="4"/>
        <v>Torrent</v>
      </c>
      <c r="FW3" s="96" t="str">
        <f t="shared" si="4"/>
        <v>Tavernes</v>
      </c>
      <c r="FX3" s="96" t="str">
        <f t="shared" si="4"/>
        <v>Alberic</v>
      </c>
      <c r="FY3" s="96" t="str">
        <f t="shared" si="4"/>
        <v>Enguera</v>
      </c>
      <c r="FZ3" s="96" t="str">
        <f t="shared" si="4"/>
        <v>Catarroja</v>
      </c>
      <c r="GA3" s="96" t="str">
        <f t="shared" si="4"/>
        <v>Gandia B</v>
      </c>
      <c r="GB3" s="96" t="str">
        <f t="shared" si="4"/>
        <v>Paiporta</v>
      </c>
      <c r="GC3" s="96" t="str">
        <f t="shared" si="5"/>
        <v>Monte Sión</v>
      </c>
      <c r="GD3" s="96" t="str">
        <f t="shared" si="5"/>
        <v>Barri la Llum</v>
      </c>
      <c r="GE3" s="96" t="str">
        <f t="shared" si="5"/>
        <v>Discóbolo La Torre</v>
      </c>
      <c r="GF3" s="96" t="str">
        <f t="shared" si="5"/>
        <v>Picassent</v>
      </c>
      <c r="GG3" s="96" t="str">
        <f t="shared" si="5"/>
        <v>Acero</v>
      </c>
      <c r="GH3" s="96" t="str">
        <f t="shared" si="5"/>
        <v>Benicàssim</v>
      </c>
      <c r="GI3" s="96" t="str">
        <f t="shared" si="5"/>
        <v>Benicàssim</v>
      </c>
      <c r="GJ3" s="96" t="str">
        <f t="shared" si="5"/>
        <v>Acero</v>
      </c>
      <c r="GK3" s="96" t="str">
        <f t="shared" si="5"/>
        <v>Puçol</v>
      </c>
      <c r="GL3" s="96" t="str">
        <f t="shared" si="5"/>
        <v>Puçol</v>
      </c>
      <c r="GM3" s="96" t="e">
        <f>#REF!</f>
        <v>#REF!</v>
      </c>
      <c r="GN3" s="96" t="e">
        <f>#REF!</f>
        <v>#REF!</v>
      </c>
      <c r="GO3" s="96" t="e">
        <f>#REF!</f>
        <v>#REF!</v>
      </c>
      <c r="GP3" s="96" t="e">
        <f>#REF!</f>
        <v>#REF!</v>
      </c>
      <c r="GQ3" s="97"/>
      <c r="GR3" s="96" t="str">
        <f>EY3</f>
        <v>Pobla Llarga</v>
      </c>
      <c r="GS3" s="96" t="str">
        <f aca="true" t="shared" si="9" ref="GS3:II3">EZ3</f>
        <v>Olímpic de Xàtiva</v>
      </c>
      <c r="GT3" s="96" t="str">
        <f t="shared" si="9"/>
        <v>Guadassuar</v>
      </c>
      <c r="GU3" s="96" t="str">
        <f t="shared" si="9"/>
        <v>Sueca</v>
      </c>
      <c r="GV3" s="96" t="str">
        <f t="shared" si="9"/>
        <v>Xirivella</v>
      </c>
      <c r="GW3" s="96" t="str">
        <f t="shared" si="9"/>
        <v>Carcaixent</v>
      </c>
      <c r="GX3" s="96" t="str">
        <f t="shared" si="9"/>
        <v>Torrent</v>
      </c>
      <c r="GY3" s="96" t="str">
        <f t="shared" si="9"/>
        <v>Tavernes</v>
      </c>
      <c r="GZ3" s="96" t="str">
        <f t="shared" si="9"/>
        <v>Alberic</v>
      </c>
      <c r="HA3" s="96" t="str">
        <f t="shared" si="9"/>
        <v>Enguera</v>
      </c>
      <c r="HB3" s="96" t="str">
        <f t="shared" si="9"/>
        <v>Catarroja</v>
      </c>
      <c r="HC3" s="96" t="str">
        <f t="shared" si="9"/>
        <v>Gandia B</v>
      </c>
      <c r="HD3" s="96" t="str">
        <f t="shared" si="9"/>
        <v>Paiporta</v>
      </c>
      <c r="HE3" s="96" t="str">
        <f t="shared" si="9"/>
        <v>Monte Sión</v>
      </c>
      <c r="HF3" s="96" t="str">
        <f t="shared" si="9"/>
        <v>Barri la Llum</v>
      </c>
      <c r="HG3" s="96" t="str">
        <f t="shared" si="9"/>
        <v>Discóbolo La Torre</v>
      </c>
      <c r="HH3" s="96" t="str">
        <f t="shared" si="9"/>
        <v>Picassent</v>
      </c>
      <c r="HI3" s="96" t="str">
        <f t="shared" si="9"/>
        <v>Pobla Llarga</v>
      </c>
      <c r="HJ3" s="96" t="str">
        <f t="shared" si="9"/>
        <v>Olímpic de Xàtiva</v>
      </c>
      <c r="HK3" s="96" t="str">
        <f t="shared" si="9"/>
        <v>Guadassuar</v>
      </c>
      <c r="HL3" s="96" t="str">
        <f t="shared" si="9"/>
        <v>Sueca</v>
      </c>
      <c r="HM3" s="96" t="str">
        <f t="shared" si="9"/>
        <v>Xirivella</v>
      </c>
      <c r="HN3" s="96" t="str">
        <f t="shared" si="9"/>
        <v>Carcaixent</v>
      </c>
      <c r="HO3" s="96" t="str">
        <f t="shared" si="9"/>
        <v>Torrent</v>
      </c>
      <c r="HP3" s="96" t="str">
        <f t="shared" si="9"/>
        <v>Tavernes</v>
      </c>
      <c r="HQ3" s="96" t="str">
        <f t="shared" si="9"/>
        <v>Alberic</v>
      </c>
      <c r="HR3" s="96" t="str">
        <f t="shared" si="9"/>
        <v>Enguera</v>
      </c>
      <c r="HS3" s="96" t="str">
        <f t="shared" si="9"/>
        <v>Catarroja</v>
      </c>
      <c r="HT3" s="96" t="str">
        <f t="shared" si="9"/>
        <v>Gandia B</v>
      </c>
      <c r="HU3" s="96" t="str">
        <f t="shared" si="9"/>
        <v>Paiporta</v>
      </c>
      <c r="HV3" s="96" t="str">
        <f t="shared" si="9"/>
        <v>Monte Sión</v>
      </c>
      <c r="HW3" s="96" t="str">
        <f t="shared" si="9"/>
        <v>Barri la Llum</v>
      </c>
      <c r="HX3" s="96" t="str">
        <f t="shared" si="9"/>
        <v>Discóbolo La Torre</v>
      </c>
      <c r="HY3" s="96" t="str">
        <f t="shared" si="9"/>
        <v>Picassent</v>
      </c>
      <c r="HZ3" s="96" t="str">
        <f t="shared" si="9"/>
        <v>Acero</v>
      </c>
      <c r="IA3" s="96" t="str">
        <f t="shared" si="9"/>
        <v>Benicàssim</v>
      </c>
      <c r="IB3" s="96" t="str">
        <f t="shared" si="9"/>
        <v>Benicàssim</v>
      </c>
      <c r="IC3" s="96" t="str">
        <f t="shared" si="9"/>
        <v>Acero</v>
      </c>
      <c r="ID3" s="96" t="str">
        <f t="shared" si="9"/>
        <v>Puçol</v>
      </c>
      <c r="IE3" s="98" t="str">
        <f t="shared" si="9"/>
        <v>Puçol</v>
      </c>
      <c r="IF3" s="165" t="e">
        <f t="shared" si="9"/>
        <v>#REF!</v>
      </c>
      <c r="IG3" s="96" t="e">
        <f t="shared" si="9"/>
        <v>#REF!</v>
      </c>
      <c r="IH3" s="96" t="e">
        <f t="shared" si="9"/>
        <v>#REF!</v>
      </c>
      <c r="II3" s="98" t="e">
        <f t="shared" si="9"/>
        <v>#REF!</v>
      </c>
      <c r="IJ3" s="99"/>
      <c r="IK3" s="99"/>
      <c r="IL3" s="99"/>
      <c r="IM3" s="99"/>
      <c r="IN3" s="99"/>
      <c r="IO3" s="99"/>
      <c r="IP3" s="99"/>
      <c r="IQ3" s="99"/>
      <c r="IR3" s="99"/>
    </row>
    <row r="4" spans="1:252" s="100" customFormat="1" ht="18" customHeight="1" thickBot="1" thickTop="1">
      <c r="A4" s="76"/>
      <c r="B4" s="101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02" t="s">
        <v>14</v>
      </c>
      <c r="X4" s="5">
        <v>1</v>
      </c>
      <c r="Y4" s="5">
        <v>2</v>
      </c>
      <c r="Z4" s="5">
        <v>3</v>
      </c>
      <c r="AA4" s="5">
        <v>4</v>
      </c>
      <c r="AB4" s="5">
        <v>5</v>
      </c>
      <c r="AC4" s="5">
        <v>6</v>
      </c>
      <c r="AD4" s="5">
        <v>7</v>
      </c>
      <c r="AE4" s="5">
        <v>8</v>
      </c>
      <c r="AF4" s="5">
        <v>9</v>
      </c>
      <c r="AG4" s="5">
        <v>10</v>
      </c>
      <c r="AH4" s="5">
        <v>11</v>
      </c>
      <c r="AI4" s="5">
        <v>12</v>
      </c>
      <c r="AJ4" s="5">
        <v>13</v>
      </c>
      <c r="AK4" s="5">
        <v>14</v>
      </c>
      <c r="AL4" s="5">
        <v>15</v>
      </c>
      <c r="AM4" s="5">
        <v>16</v>
      </c>
      <c r="AN4" s="5">
        <v>17</v>
      </c>
      <c r="AO4" s="5">
        <v>18</v>
      </c>
      <c r="AP4" s="5">
        <v>19</v>
      </c>
      <c r="AQ4" s="5">
        <v>20</v>
      </c>
      <c r="AR4" s="5">
        <v>21</v>
      </c>
      <c r="AS4" s="5">
        <v>22</v>
      </c>
      <c r="AT4" s="5">
        <v>23</v>
      </c>
      <c r="AU4" s="5">
        <v>24</v>
      </c>
      <c r="AV4" s="5">
        <v>25</v>
      </c>
      <c r="AW4" s="5">
        <v>26</v>
      </c>
      <c r="AX4" s="5">
        <v>27</v>
      </c>
      <c r="AY4" s="5">
        <v>28</v>
      </c>
      <c r="AZ4" s="5">
        <v>29</v>
      </c>
      <c r="BA4" s="5">
        <v>30</v>
      </c>
      <c r="BB4" s="5">
        <v>31</v>
      </c>
      <c r="BC4" s="5">
        <v>32</v>
      </c>
      <c r="BD4" s="5">
        <v>33</v>
      </c>
      <c r="BE4" s="5">
        <v>34</v>
      </c>
      <c r="BF4" s="5">
        <v>1</v>
      </c>
      <c r="BG4" s="5">
        <v>2</v>
      </c>
      <c r="BH4" s="5">
        <v>3</v>
      </c>
      <c r="BI4" s="5">
        <v>4</v>
      </c>
      <c r="BJ4" s="5">
        <v>5</v>
      </c>
      <c r="BK4" s="6">
        <v>6</v>
      </c>
      <c r="BL4" s="5">
        <v>3</v>
      </c>
      <c r="BM4" s="5">
        <v>4</v>
      </c>
      <c r="BN4" s="5">
        <v>5</v>
      </c>
      <c r="BO4" s="6">
        <v>6</v>
      </c>
      <c r="BP4" s="103" t="s">
        <v>15</v>
      </c>
      <c r="BQ4" s="5">
        <v>1</v>
      </c>
      <c r="BR4" s="5">
        <v>2</v>
      </c>
      <c r="BS4" s="5">
        <v>3</v>
      </c>
      <c r="BT4" s="5">
        <v>4</v>
      </c>
      <c r="BU4" s="5">
        <v>5</v>
      </c>
      <c r="BV4" s="5">
        <v>6</v>
      </c>
      <c r="BW4" s="5">
        <v>7</v>
      </c>
      <c r="BX4" s="5">
        <v>8</v>
      </c>
      <c r="BY4" s="5">
        <v>9</v>
      </c>
      <c r="BZ4" s="5">
        <v>10</v>
      </c>
      <c r="CA4" s="5">
        <v>11</v>
      </c>
      <c r="CB4" s="5">
        <v>12</v>
      </c>
      <c r="CC4" s="5">
        <v>13</v>
      </c>
      <c r="CD4" s="5">
        <v>14</v>
      </c>
      <c r="CE4" s="5">
        <v>15</v>
      </c>
      <c r="CF4" s="5">
        <v>16</v>
      </c>
      <c r="CG4" s="5">
        <v>17</v>
      </c>
      <c r="CH4" s="5">
        <v>18</v>
      </c>
      <c r="CI4" s="5">
        <v>19</v>
      </c>
      <c r="CJ4" s="5">
        <v>20</v>
      </c>
      <c r="CK4" s="5">
        <v>21</v>
      </c>
      <c r="CL4" s="5">
        <v>22</v>
      </c>
      <c r="CM4" s="5">
        <v>23</v>
      </c>
      <c r="CN4" s="5">
        <v>24</v>
      </c>
      <c r="CO4" s="5">
        <v>25</v>
      </c>
      <c r="CP4" s="5">
        <v>26</v>
      </c>
      <c r="CQ4" s="5">
        <v>27</v>
      </c>
      <c r="CR4" s="5">
        <v>28</v>
      </c>
      <c r="CS4" s="5">
        <v>29</v>
      </c>
      <c r="CT4" s="5">
        <v>30</v>
      </c>
      <c r="CU4" s="5">
        <v>31</v>
      </c>
      <c r="CV4" s="5">
        <v>32</v>
      </c>
      <c r="CW4" s="5">
        <v>33</v>
      </c>
      <c r="CX4" s="5">
        <v>34</v>
      </c>
      <c r="CY4" s="5">
        <v>1</v>
      </c>
      <c r="CZ4" s="5">
        <v>2</v>
      </c>
      <c r="DA4" s="5">
        <v>3</v>
      </c>
      <c r="DB4" s="5">
        <v>4</v>
      </c>
      <c r="DC4" s="5">
        <v>5</v>
      </c>
      <c r="DD4" s="6">
        <v>6</v>
      </c>
      <c r="DE4" s="5">
        <v>3</v>
      </c>
      <c r="DF4" s="5">
        <v>4</v>
      </c>
      <c r="DG4" s="5">
        <v>5</v>
      </c>
      <c r="DH4" s="6">
        <v>6</v>
      </c>
      <c r="DI4" s="176"/>
      <c r="DJ4" s="5">
        <v>1</v>
      </c>
      <c r="DK4" s="5">
        <v>2</v>
      </c>
      <c r="DL4" s="5">
        <v>3</v>
      </c>
      <c r="DM4" s="5">
        <v>4</v>
      </c>
      <c r="DN4" s="5">
        <v>5</v>
      </c>
      <c r="DO4" s="5">
        <v>6</v>
      </c>
      <c r="DP4" s="5">
        <v>7</v>
      </c>
      <c r="DQ4" s="5">
        <v>8</v>
      </c>
      <c r="DR4" s="5">
        <v>9</v>
      </c>
      <c r="DS4" s="5">
        <v>10</v>
      </c>
      <c r="DT4" s="5">
        <v>11</v>
      </c>
      <c r="DU4" s="5">
        <v>12</v>
      </c>
      <c r="DV4" s="5">
        <v>13</v>
      </c>
      <c r="DW4" s="5">
        <v>14</v>
      </c>
      <c r="DX4" s="5">
        <v>15</v>
      </c>
      <c r="DY4" s="5">
        <v>16</v>
      </c>
      <c r="DZ4" s="5">
        <v>17</v>
      </c>
      <c r="EA4" s="5">
        <v>18</v>
      </c>
      <c r="EB4" s="5">
        <v>19</v>
      </c>
      <c r="EC4" s="5">
        <v>20</v>
      </c>
      <c r="ED4" s="5">
        <v>21</v>
      </c>
      <c r="EE4" s="5">
        <v>22</v>
      </c>
      <c r="EF4" s="5">
        <v>23</v>
      </c>
      <c r="EG4" s="5">
        <v>24</v>
      </c>
      <c r="EH4" s="5">
        <v>25</v>
      </c>
      <c r="EI4" s="5">
        <v>26</v>
      </c>
      <c r="EJ4" s="5">
        <v>27</v>
      </c>
      <c r="EK4" s="5">
        <v>28</v>
      </c>
      <c r="EL4" s="5">
        <v>29</v>
      </c>
      <c r="EM4" s="5">
        <v>30</v>
      </c>
      <c r="EN4" s="5">
        <v>31</v>
      </c>
      <c r="EO4" s="5">
        <v>32</v>
      </c>
      <c r="EP4" s="5">
        <v>33</v>
      </c>
      <c r="EQ4" s="5">
        <v>34</v>
      </c>
      <c r="ER4" s="5">
        <v>1</v>
      </c>
      <c r="ES4" s="5">
        <v>2</v>
      </c>
      <c r="ET4" s="5">
        <v>3</v>
      </c>
      <c r="EU4" s="5">
        <v>4</v>
      </c>
      <c r="EV4" s="5">
        <v>5</v>
      </c>
      <c r="EW4" s="6">
        <v>6</v>
      </c>
      <c r="EX4" s="104" t="s">
        <v>17</v>
      </c>
      <c r="EY4" s="5">
        <v>1</v>
      </c>
      <c r="EZ4" s="5">
        <v>2</v>
      </c>
      <c r="FA4" s="5">
        <v>3</v>
      </c>
      <c r="FB4" s="5">
        <v>4</v>
      </c>
      <c r="FC4" s="5">
        <v>5</v>
      </c>
      <c r="FD4" s="5">
        <v>6</v>
      </c>
      <c r="FE4" s="5">
        <v>7</v>
      </c>
      <c r="FF4" s="5">
        <v>8</v>
      </c>
      <c r="FG4" s="5">
        <v>9</v>
      </c>
      <c r="FH4" s="5">
        <v>10</v>
      </c>
      <c r="FI4" s="5">
        <v>11</v>
      </c>
      <c r="FJ4" s="5">
        <v>12</v>
      </c>
      <c r="FK4" s="5">
        <v>13</v>
      </c>
      <c r="FL4" s="5">
        <v>14</v>
      </c>
      <c r="FM4" s="5">
        <v>15</v>
      </c>
      <c r="FN4" s="5">
        <v>16</v>
      </c>
      <c r="FO4" s="5">
        <v>17</v>
      </c>
      <c r="FP4" s="5">
        <v>18</v>
      </c>
      <c r="FQ4" s="5">
        <v>19</v>
      </c>
      <c r="FR4" s="5">
        <v>20</v>
      </c>
      <c r="FS4" s="5">
        <v>21</v>
      </c>
      <c r="FT4" s="5">
        <v>22</v>
      </c>
      <c r="FU4" s="5">
        <v>23</v>
      </c>
      <c r="FV4" s="5">
        <v>24</v>
      </c>
      <c r="FW4" s="5">
        <v>25</v>
      </c>
      <c r="FX4" s="5">
        <v>26</v>
      </c>
      <c r="FY4" s="5">
        <v>27</v>
      </c>
      <c r="FZ4" s="5">
        <v>28</v>
      </c>
      <c r="GA4" s="5">
        <v>29</v>
      </c>
      <c r="GB4" s="5">
        <v>30</v>
      </c>
      <c r="GC4" s="5">
        <v>31</v>
      </c>
      <c r="GD4" s="5">
        <v>32</v>
      </c>
      <c r="GE4" s="5">
        <v>33</v>
      </c>
      <c r="GF4" s="5">
        <v>34</v>
      </c>
      <c r="GG4" s="5">
        <v>1</v>
      </c>
      <c r="GH4" s="5">
        <v>2</v>
      </c>
      <c r="GI4" s="5">
        <v>3</v>
      </c>
      <c r="GJ4" s="5">
        <v>4</v>
      </c>
      <c r="GK4" s="5">
        <v>5</v>
      </c>
      <c r="GL4" s="6">
        <v>6</v>
      </c>
      <c r="GM4" s="5">
        <v>3</v>
      </c>
      <c r="GN4" s="5">
        <v>4</v>
      </c>
      <c r="GO4" s="5">
        <v>5</v>
      </c>
      <c r="GP4" s="6">
        <v>6</v>
      </c>
      <c r="GQ4" s="105" t="s">
        <v>18</v>
      </c>
      <c r="GR4" s="5">
        <v>1</v>
      </c>
      <c r="GS4" s="5">
        <v>2</v>
      </c>
      <c r="GT4" s="5">
        <v>3</v>
      </c>
      <c r="GU4" s="5">
        <v>4</v>
      </c>
      <c r="GV4" s="5">
        <v>5</v>
      </c>
      <c r="GW4" s="5">
        <v>6</v>
      </c>
      <c r="GX4" s="5">
        <v>7</v>
      </c>
      <c r="GY4" s="5">
        <v>8</v>
      </c>
      <c r="GZ4" s="5">
        <v>9</v>
      </c>
      <c r="HA4" s="5">
        <v>10</v>
      </c>
      <c r="HB4" s="5">
        <v>11</v>
      </c>
      <c r="HC4" s="5">
        <v>12</v>
      </c>
      <c r="HD4" s="5">
        <v>13</v>
      </c>
      <c r="HE4" s="5">
        <v>14</v>
      </c>
      <c r="HF4" s="5">
        <v>15</v>
      </c>
      <c r="HG4" s="5">
        <v>16</v>
      </c>
      <c r="HH4" s="5">
        <v>17</v>
      </c>
      <c r="HI4" s="5">
        <v>18</v>
      </c>
      <c r="HJ4" s="5">
        <v>19</v>
      </c>
      <c r="HK4" s="5">
        <v>20</v>
      </c>
      <c r="HL4" s="5">
        <v>21</v>
      </c>
      <c r="HM4" s="5">
        <v>22</v>
      </c>
      <c r="HN4" s="5">
        <v>23</v>
      </c>
      <c r="HO4" s="5">
        <v>24</v>
      </c>
      <c r="HP4" s="5">
        <v>25</v>
      </c>
      <c r="HQ4" s="5">
        <v>26</v>
      </c>
      <c r="HR4" s="5">
        <v>27</v>
      </c>
      <c r="HS4" s="5">
        <v>28</v>
      </c>
      <c r="HT4" s="5">
        <v>29</v>
      </c>
      <c r="HU4" s="5">
        <v>30</v>
      </c>
      <c r="HV4" s="5">
        <v>31</v>
      </c>
      <c r="HW4" s="5">
        <v>32</v>
      </c>
      <c r="HX4" s="5">
        <v>33</v>
      </c>
      <c r="HY4" s="5">
        <v>34</v>
      </c>
      <c r="HZ4" s="5">
        <v>1</v>
      </c>
      <c r="IA4" s="5">
        <v>2</v>
      </c>
      <c r="IB4" s="5">
        <v>3</v>
      </c>
      <c r="IC4" s="5">
        <v>4</v>
      </c>
      <c r="ID4" s="5">
        <v>5</v>
      </c>
      <c r="IE4" s="7">
        <v>6</v>
      </c>
      <c r="IF4" s="166"/>
      <c r="IG4" s="5"/>
      <c r="IH4" s="5"/>
      <c r="II4" s="7"/>
      <c r="IJ4" s="3"/>
      <c r="IK4" s="3"/>
      <c r="IL4" s="3"/>
      <c r="IM4" s="3"/>
      <c r="IN4" s="3"/>
      <c r="IO4" s="3"/>
      <c r="IP4" s="3"/>
      <c r="IQ4" s="3"/>
      <c r="IR4" s="3"/>
    </row>
    <row r="5" spans="1:252" s="2" customFormat="1" ht="13.5" thickTop="1">
      <c r="A5" s="106" t="s">
        <v>45</v>
      </c>
      <c r="B5" s="107" t="s">
        <v>46</v>
      </c>
      <c r="C5" s="23">
        <f aca="true" t="shared" si="10" ref="C5:C58">COUNT(BQ5:DH5)</f>
        <v>29</v>
      </c>
      <c r="D5" s="17">
        <f aca="true" t="shared" si="11" ref="D5:D58">COUNTIF(X5:BO5,"T")</f>
        <v>29</v>
      </c>
      <c r="E5" s="69">
        <f aca="true" t="shared" si="12" ref="E5:E58">COUNTIF(BQ5:DH5,90)</f>
        <v>29</v>
      </c>
      <c r="F5" s="17">
        <f aca="true" t="shared" si="13" ref="F5:F35">COUNTIF(DJ5:EW5,"I")</f>
        <v>0</v>
      </c>
      <c r="G5" s="17">
        <f aca="true" t="shared" si="14" ref="G5:G35">COUNTIF(DJ5:EW5,"E")</f>
        <v>0</v>
      </c>
      <c r="H5" s="69">
        <f aca="true" t="shared" si="15" ref="H5:H62">COUNTIF(BQ5:DH5,"S")</f>
        <v>0</v>
      </c>
      <c r="I5" s="167">
        <f aca="true" t="shared" si="16" ref="I5:I58">SUM(BQ5:DH5)</f>
        <v>2610</v>
      </c>
      <c r="J5" s="71">
        <f>ABS(I5/C5)</f>
        <v>90</v>
      </c>
      <c r="K5" s="71">
        <f>ABS(I5*100/I1)</f>
        <v>72.5</v>
      </c>
      <c r="L5" s="70">
        <f>K1</f>
        <v>40</v>
      </c>
      <c r="M5" s="70">
        <f>COUNTIF(X5:BO5,"C")+COUNTIF(X5:BO5,"T")</f>
        <v>40</v>
      </c>
      <c r="N5" s="70">
        <f>SUM(O5:Q5)</f>
        <v>0</v>
      </c>
      <c r="O5" s="70">
        <f>COUNTIF(X5:BO5,"DT")</f>
        <v>0</v>
      </c>
      <c r="P5" s="70">
        <f>COUNTIF(X5:BO5,"L")</f>
        <v>0</v>
      </c>
      <c r="Q5" s="70">
        <f>COUNTIF(X5:BO5,"S")</f>
        <v>0</v>
      </c>
      <c r="R5" s="72">
        <f aca="true" t="shared" si="17" ref="R5:R35">COUNTIF(EY5:GP5,1)</f>
        <v>2</v>
      </c>
      <c r="S5" s="69">
        <f aca="true" t="shared" si="18" ref="S5:S35">COUNTIF(EY5:GP5,2)</f>
        <v>0</v>
      </c>
      <c r="T5" s="69">
        <f aca="true" t="shared" si="19" ref="T5:T35">COUNTIF(EY5:GP5,"R")</f>
        <v>0</v>
      </c>
      <c r="U5" s="69">
        <f>SUM(S5:T5)</f>
        <v>0</v>
      </c>
      <c r="V5" s="73">
        <f aca="true" t="shared" si="20" ref="V5:V35">SUM(GR5:II5)</f>
        <v>-23</v>
      </c>
      <c r="W5" s="108"/>
      <c r="X5" s="23" t="s">
        <v>93</v>
      </c>
      <c r="Y5" s="17" t="s">
        <v>93</v>
      </c>
      <c r="Z5" s="17" t="s">
        <v>93</v>
      </c>
      <c r="AA5" s="17" t="s">
        <v>93</v>
      </c>
      <c r="AB5" s="17" t="s">
        <v>93</v>
      </c>
      <c r="AC5" s="17" t="s">
        <v>93</v>
      </c>
      <c r="AD5" s="17" t="s">
        <v>93</v>
      </c>
      <c r="AE5" s="17" t="s">
        <v>84</v>
      </c>
      <c r="AF5" s="17" t="s">
        <v>93</v>
      </c>
      <c r="AG5" s="17" t="s">
        <v>84</v>
      </c>
      <c r="AH5" s="17" t="s">
        <v>84</v>
      </c>
      <c r="AI5" s="17" t="s">
        <v>84</v>
      </c>
      <c r="AJ5" s="17" t="s">
        <v>84</v>
      </c>
      <c r="AK5" s="17" t="s">
        <v>84</v>
      </c>
      <c r="AL5" s="17" t="s">
        <v>84</v>
      </c>
      <c r="AM5" s="17" t="s">
        <v>84</v>
      </c>
      <c r="AN5" s="17" t="s">
        <v>84</v>
      </c>
      <c r="AO5" s="17" t="s">
        <v>84</v>
      </c>
      <c r="AP5" s="17" t="s">
        <v>84</v>
      </c>
      <c r="AQ5" s="17" t="s">
        <v>84</v>
      </c>
      <c r="AR5" s="17" t="s">
        <v>84</v>
      </c>
      <c r="AS5" s="17" t="s">
        <v>84</v>
      </c>
      <c r="AT5" s="17" t="s">
        <v>84</v>
      </c>
      <c r="AU5" s="17" t="s">
        <v>84</v>
      </c>
      <c r="AV5" s="17" t="s">
        <v>84</v>
      </c>
      <c r="AW5" s="17" t="s">
        <v>84</v>
      </c>
      <c r="AX5" s="17" t="s">
        <v>84</v>
      </c>
      <c r="AY5" s="17" t="s">
        <v>84</v>
      </c>
      <c r="AZ5" s="17" t="s">
        <v>93</v>
      </c>
      <c r="BA5" s="17" t="s">
        <v>93</v>
      </c>
      <c r="BB5" s="17" t="s">
        <v>93</v>
      </c>
      <c r="BC5" s="17" t="s">
        <v>84</v>
      </c>
      <c r="BD5" s="17" t="s">
        <v>84</v>
      </c>
      <c r="BE5" s="109" t="s">
        <v>84</v>
      </c>
      <c r="BF5" s="17" t="s">
        <v>84</v>
      </c>
      <c r="BG5" s="109" t="s">
        <v>84</v>
      </c>
      <c r="BH5" s="17" t="s">
        <v>84</v>
      </c>
      <c r="BI5" s="109" t="s">
        <v>84</v>
      </c>
      <c r="BJ5" s="17" t="s">
        <v>84</v>
      </c>
      <c r="BK5" s="17" t="s">
        <v>84</v>
      </c>
      <c r="BL5" s="17"/>
      <c r="BM5" s="17"/>
      <c r="BN5" s="17"/>
      <c r="BO5" s="26"/>
      <c r="BP5" s="108"/>
      <c r="BQ5" s="23"/>
      <c r="BR5" s="17"/>
      <c r="BS5" s="17"/>
      <c r="BT5" s="17"/>
      <c r="BU5" s="17"/>
      <c r="BV5" s="17"/>
      <c r="BW5" s="17"/>
      <c r="BX5" s="17">
        <v>90</v>
      </c>
      <c r="BY5" s="17"/>
      <c r="BZ5" s="17">
        <v>90</v>
      </c>
      <c r="CA5" s="17">
        <v>90</v>
      </c>
      <c r="CB5" s="17">
        <v>90</v>
      </c>
      <c r="CC5" s="17">
        <v>90</v>
      </c>
      <c r="CD5" s="17">
        <v>90</v>
      </c>
      <c r="CE5" s="17">
        <v>90</v>
      </c>
      <c r="CF5" s="17">
        <v>90</v>
      </c>
      <c r="CG5" s="17">
        <v>90</v>
      </c>
      <c r="CH5" s="17">
        <v>90</v>
      </c>
      <c r="CI5" s="17">
        <v>90</v>
      </c>
      <c r="CJ5" s="17">
        <v>90</v>
      </c>
      <c r="CK5" s="17">
        <v>90</v>
      </c>
      <c r="CL5" s="17">
        <v>90</v>
      </c>
      <c r="CM5" s="17">
        <v>90</v>
      </c>
      <c r="CN5" s="17">
        <v>90</v>
      </c>
      <c r="CO5" s="17">
        <v>90</v>
      </c>
      <c r="CP5" s="17">
        <v>90</v>
      </c>
      <c r="CQ5" s="17">
        <v>90</v>
      </c>
      <c r="CR5" s="17">
        <v>90</v>
      </c>
      <c r="CS5" s="17"/>
      <c r="CT5" s="17"/>
      <c r="CU5" s="17"/>
      <c r="CV5" s="17">
        <v>90</v>
      </c>
      <c r="CW5" s="17">
        <v>90</v>
      </c>
      <c r="CX5" s="109">
        <v>90</v>
      </c>
      <c r="CY5" s="17">
        <v>90</v>
      </c>
      <c r="CZ5" s="109">
        <v>90</v>
      </c>
      <c r="DA5" s="17">
        <v>90</v>
      </c>
      <c r="DB5" s="109">
        <v>90</v>
      </c>
      <c r="DC5" s="17">
        <v>90</v>
      </c>
      <c r="DD5" s="17">
        <v>90</v>
      </c>
      <c r="DE5" s="17"/>
      <c r="DF5" s="17"/>
      <c r="DG5" s="17"/>
      <c r="DH5" s="26"/>
      <c r="DI5" s="108"/>
      <c r="DJ5" s="23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09"/>
      <c r="ER5" s="17"/>
      <c r="ES5" s="109"/>
      <c r="ET5" s="17"/>
      <c r="EU5" s="109"/>
      <c r="EV5" s="17"/>
      <c r="EW5" s="17"/>
      <c r="EX5" s="110">
        <f aca="true" t="shared" si="21" ref="EX5:EX36">SUM(EY5:GP5)</f>
        <v>2</v>
      </c>
      <c r="EY5" s="23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69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33">
        <v>1</v>
      </c>
      <c r="FY5" s="17"/>
      <c r="FZ5" s="17"/>
      <c r="GA5" s="133">
        <v>1</v>
      </c>
      <c r="GB5" s="17"/>
      <c r="GC5" s="17"/>
      <c r="GD5" s="17"/>
      <c r="GE5" s="17"/>
      <c r="GF5" s="109"/>
      <c r="GG5" s="17"/>
      <c r="GH5" s="109"/>
      <c r="GI5" s="17"/>
      <c r="GJ5" s="109"/>
      <c r="GK5" s="17"/>
      <c r="GL5" s="17"/>
      <c r="GM5" s="17"/>
      <c r="GN5" s="17"/>
      <c r="GO5" s="17"/>
      <c r="GP5" s="26"/>
      <c r="GQ5" s="110">
        <f aca="true" t="shared" si="22" ref="GQ5:GQ35">SUM(GR5:II5)</f>
        <v>-23</v>
      </c>
      <c r="GR5" s="23"/>
      <c r="GS5" s="17"/>
      <c r="GT5" s="17"/>
      <c r="GU5" s="17"/>
      <c r="GV5" s="17"/>
      <c r="GW5" s="17"/>
      <c r="GX5" s="17"/>
      <c r="GY5" s="17">
        <v>-1</v>
      </c>
      <c r="GZ5" s="17"/>
      <c r="HA5" s="17">
        <v>0</v>
      </c>
      <c r="HB5" s="17">
        <v>-2</v>
      </c>
      <c r="HC5" s="17">
        <v>0</v>
      </c>
      <c r="HD5" s="17">
        <v>0</v>
      </c>
      <c r="HE5" s="17">
        <v>-1</v>
      </c>
      <c r="HF5" s="17">
        <v>0</v>
      </c>
      <c r="HG5" s="17">
        <v>0</v>
      </c>
      <c r="HH5" s="17">
        <v>0</v>
      </c>
      <c r="HI5" s="17">
        <v>-1</v>
      </c>
      <c r="HJ5" s="17">
        <v>-1</v>
      </c>
      <c r="HK5" s="17">
        <v>0</v>
      </c>
      <c r="HL5" s="17">
        <v>-1</v>
      </c>
      <c r="HM5" s="17">
        <v>-3</v>
      </c>
      <c r="HN5" s="17">
        <v>0</v>
      </c>
      <c r="HO5" s="17">
        <v>0</v>
      </c>
      <c r="HP5" s="17">
        <v>0</v>
      </c>
      <c r="HQ5" s="17">
        <v>0</v>
      </c>
      <c r="HR5" s="17">
        <v>-1</v>
      </c>
      <c r="HS5" s="17">
        <v>-3</v>
      </c>
      <c r="HT5" s="17"/>
      <c r="HU5" s="17"/>
      <c r="HV5" s="17"/>
      <c r="HW5" s="17">
        <v>-2</v>
      </c>
      <c r="HX5" s="17">
        <v>0</v>
      </c>
      <c r="HY5" s="109">
        <v>0</v>
      </c>
      <c r="HZ5" s="17">
        <v>-1</v>
      </c>
      <c r="IA5" s="109">
        <v>-1</v>
      </c>
      <c r="IB5" s="17">
        <v>-2</v>
      </c>
      <c r="IC5" s="109">
        <v>-1</v>
      </c>
      <c r="ID5" s="17">
        <v>-1</v>
      </c>
      <c r="IE5" s="18">
        <v>-1</v>
      </c>
      <c r="IF5" s="23"/>
      <c r="IG5" s="17"/>
      <c r="IH5" s="17"/>
      <c r="II5" s="18"/>
      <c r="IJ5" s="3"/>
      <c r="IK5" s="3"/>
      <c r="IL5" s="3"/>
      <c r="IM5" s="3"/>
      <c r="IN5" s="3"/>
      <c r="IO5" s="3"/>
      <c r="IP5" s="3"/>
      <c r="IQ5" s="3"/>
      <c r="IR5" s="3"/>
    </row>
    <row r="6" spans="1:243" ht="12.75">
      <c r="A6" s="111" t="s">
        <v>47</v>
      </c>
      <c r="B6" s="77" t="s">
        <v>46</v>
      </c>
      <c r="C6" s="23">
        <f>COUNT(BQ6:DH6)</f>
        <v>11</v>
      </c>
      <c r="D6" s="17">
        <f t="shared" si="11"/>
        <v>11</v>
      </c>
      <c r="E6" s="69">
        <f t="shared" si="12"/>
        <v>11</v>
      </c>
      <c r="F6" s="17">
        <f t="shared" si="13"/>
        <v>0</v>
      </c>
      <c r="G6" s="17">
        <f t="shared" si="14"/>
        <v>0</v>
      </c>
      <c r="H6" s="69">
        <f t="shared" si="15"/>
        <v>0</v>
      </c>
      <c r="I6" s="167">
        <f t="shared" si="16"/>
        <v>990</v>
      </c>
      <c r="J6" s="71">
        <f>ABS(I6/C6)</f>
        <v>90</v>
      </c>
      <c r="K6" s="71">
        <f>ABS(I6*100/I1)</f>
        <v>27.5</v>
      </c>
      <c r="L6" s="70">
        <f>K1</f>
        <v>40</v>
      </c>
      <c r="M6" s="70">
        <f aca="true" t="shared" si="23" ref="M6:M34">COUNTIF(X6:BO6,"C")+COUNTIF(X6:BO6,"T")</f>
        <v>40</v>
      </c>
      <c r="N6" s="70">
        <f aca="true" t="shared" si="24" ref="N6:N34">SUM(O6:Q6)</f>
        <v>0</v>
      </c>
      <c r="O6" s="70">
        <f aca="true" t="shared" si="25" ref="O6:O34">COUNTIF(X6:BO6,"DT")</f>
        <v>0</v>
      </c>
      <c r="P6" s="70">
        <f aca="true" t="shared" si="26" ref="P6:P34">COUNTIF(X6:BO6,"L")</f>
        <v>0</v>
      </c>
      <c r="Q6" s="70">
        <f aca="true" t="shared" si="27" ref="Q6:Q34">COUNTIF(X6:BO6,"S")</f>
        <v>0</v>
      </c>
      <c r="R6" s="72">
        <f t="shared" si="17"/>
        <v>1</v>
      </c>
      <c r="S6" s="69">
        <f t="shared" si="18"/>
        <v>0</v>
      </c>
      <c r="T6" s="69">
        <f t="shared" si="19"/>
        <v>0</v>
      </c>
      <c r="U6" s="69">
        <f>SUM(S6:T6)</f>
        <v>0</v>
      </c>
      <c r="V6" s="73">
        <f t="shared" si="20"/>
        <v>-11</v>
      </c>
      <c r="W6" s="108"/>
      <c r="X6" s="112" t="s">
        <v>84</v>
      </c>
      <c r="Y6" s="69" t="s">
        <v>84</v>
      </c>
      <c r="Z6" s="69" t="s">
        <v>84</v>
      </c>
      <c r="AA6" s="69" t="s">
        <v>84</v>
      </c>
      <c r="AB6" s="69" t="s">
        <v>84</v>
      </c>
      <c r="AC6" s="69" t="s">
        <v>84</v>
      </c>
      <c r="AD6" s="69" t="s">
        <v>84</v>
      </c>
      <c r="AE6" s="69" t="s">
        <v>93</v>
      </c>
      <c r="AF6" s="69" t="s">
        <v>84</v>
      </c>
      <c r="AG6" s="69" t="s">
        <v>93</v>
      </c>
      <c r="AH6" s="69" t="s">
        <v>93</v>
      </c>
      <c r="AI6" s="69" t="s">
        <v>93</v>
      </c>
      <c r="AJ6" s="69" t="s">
        <v>93</v>
      </c>
      <c r="AK6" s="69" t="s">
        <v>93</v>
      </c>
      <c r="AL6" s="69" t="s">
        <v>93</v>
      </c>
      <c r="AM6" s="69" t="s">
        <v>93</v>
      </c>
      <c r="AN6" s="69" t="s">
        <v>93</v>
      </c>
      <c r="AO6" s="69" t="s">
        <v>93</v>
      </c>
      <c r="AP6" s="69" t="s">
        <v>93</v>
      </c>
      <c r="AQ6" s="69" t="s">
        <v>93</v>
      </c>
      <c r="AR6" s="69" t="s">
        <v>93</v>
      </c>
      <c r="AS6" s="69" t="s">
        <v>93</v>
      </c>
      <c r="AT6" s="69" t="s">
        <v>93</v>
      </c>
      <c r="AU6" s="69" t="s">
        <v>93</v>
      </c>
      <c r="AV6" s="69" t="s">
        <v>93</v>
      </c>
      <c r="AW6" s="69" t="s">
        <v>93</v>
      </c>
      <c r="AX6" s="69" t="s">
        <v>93</v>
      </c>
      <c r="AY6" s="69" t="s">
        <v>93</v>
      </c>
      <c r="AZ6" s="69" t="s">
        <v>84</v>
      </c>
      <c r="BA6" s="69" t="s">
        <v>84</v>
      </c>
      <c r="BB6" s="69" t="s">
        <v>84</v>
      </c>
      <c r="BC6" s="69" t="s">
        <v>93</v>
      </c>
      <c r="BD6" s="69" t="s">
        <v>93</v>
      </c>
      <c r="BE6" s="73" t="s">
        <v>93</v>
      </c>
      <c r="BF6" s="69" t="s">
        <v>93</v>
      </c>
      <c r="BG6" s="73" t="s">
        <v>93</v>
      </c>
      <c r="BH6" s="69" t="s">
        <v>93</v>
      </c>
      <c r="BI6" s="73" t="s">
        <v>93</v>
      </c>
      <c r="BJ6" s="69" t="s">
        <v>93</v>
      </c>
      <c r="BK6" s="69" t="s">
        <v>93</v>
      </c>
      <c r="BL6" s="69"/>
      <c r="BM6" s="69"/>
      <c r="BN6" s="69"/>
      <c r="BO6" s="113"/>
      <c r="BP6" s="108"/>
      <c r="BQ6" s="112">
        <v>90</v>
      </c>
      <c r="BR6" s="69">
        <v>90</v>
      </c>
      <c r="BS6" s="69">
        <v>90</v>
      </c>
      <c r="BT6" s="69">
        <v>90</v>
      </c>
      <c r="BU6" s="69">
        <v>90</v>
      </c>
      <c r="BV6" s="69">
        <v>90</v>
      </c>
      <c r="BW6" s="69">
        <v>90</v>
      </c>
      <c r="BX6" s="69"/>
      <c r="BY6" s="69">
        <v>90</v>
      </c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>
        <v>90</v>
      </c>
      <c r="CT6" s="69">
        <v>90</v>
      </c>
      <c r="CU6" s="69">
        <v>90</v>
      </c>
      <c r="CV6" s="69"/>
      <c r="CW6" s="69"/>
      <c r="CX6" s="73"/>
      <c r="CY6" s="69"/>
      <c r="CZ6" s="73"/>
      <c r="DA6" s="69"/>
      <c r="DB6" s="73"/>
      <c r="DC6" s="69"/>
      <c r="DD6" s="69"/>
      <c r="DE6" s="69"/>
      <c r="DF6" s="69"/>
      <c r="DG6" s="69"/>
      <c r="DH6" s="113"/>
      <c r="DI6" s="114"/>
      <c r="DJ6" s="112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73"/>
      <c r="ER6" s="69"/>
      <c r="ES6" s="73"/>
      <c r="ET6" s="69"/>
      <c r="EU6" s="73"/>
      <c r="EV6" s="69"/>
      <c r="EW6" s="69"/>
      <c r="EX6" s="110">
        <f t="shared" si="21"/>
        <v>1</v>
      </c>
      <c r="EY6" s="112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133">
        <v>1</v>
      </c>
      <c r="GB6" s="69"/>
      <c r="GC6" s="69"/>
      <c r="GD6" s="69"/>
      <c r="GE6" s="69"/>
      <c r="GF6" s="73"/>
      <c r="GG6" s="69"/>
      <c r="GH6" s="73"/>
      <c r="GI6" s="69"/>
      <c r="GJ6" s="73"/>
      <c r="GK6" s="69"/>
      <c r="GL6" s="69"/>
      <c r="GM6" s="69"/>
      <c r="GN6" s="69"/>
      <c r="GO6" s="69"/>
      <c r="GP6" s="113"/>
      <c r="GQ6" s="110">
        <f t="shared" si="22"/>
        <v>-11</v>
      </c>
      <c r="GR6" s="112">
        <v>-1</v>
      </c>
      <c r="GS6" s="69">
        <v>-2</v>
      </c>
      <c r="GT6" s="69">
        <v>0</v>
      </c>
      <c r="GU6" s="69">
        <v>-1</v>
      </c>
      <c r="GV6" s="69">
        <v>-1</v>
      </c>
      <c r="GW6" s="69">
        <v>0</v>
      </c>
      <c r="GX6" s="69">
        <v>-2</v>
      </c>
      <c r="GY6" s="69"/>
      <c r="GZ6" s="69">
        <v>-2</v>
      </c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>
        <v>-1</v>
      </c>
      <c r="HU6" s="69">
        <v>0</v>
      </c>
      <c r="HV6" s="69">
        <v>-1</v>
      </c>
      <c r="HW6" s="69"/>
      <c r="HX6" s="69"/>
      <c r="HY6" s="73"/>
      <c r="HZ6" s="69"/>
      <c r="IA6" s="73"/>
      <c r="IB6" s="69"/>
      <c r="IC6" s="73"/>
      <c r="ID6" s="69"/>
      <c r="IE6" s="115"/>
      <c r="IF6" s="112"/>
      <c r="IG6" s="69"/>
      <c r="IH6" s="69"/>
      <c r="II6" s="115"/>
    </row>
    <row r="7" spans="1:252" s="2" customFormat="1" ht="12.75" hidden="1">
      <c r="A7" s="78" t="s">
        <v>48</v>
      </c>
      <c r="B7" s="77" t="s">
        <v>46</v>
      </c>
      <c r="C7" s="23">
        <f t="shared" si="10"/>
        <v>0</v>
      </c>
      <c r="D7" s="17">
        <f t="shared" si="11"/>
        <v>0</v>
      </c>
      <c r="E7" s="69">
        <f t="shared" si="12"/>
        <v>0</v>
      </c>
      <c r="F7" s="17">
        <f t="shared" si="13"/>
        <v>0</v>
      </c>
      <c r="G7" s="17">
        <f t="shared" si="14"/>
        <v>0</v>
      </c>
      <c r="H7" s="69">
        <f t="shared" si="15"/>
        <v>0</v>
      </c>
      <c r="I7" s="167">
        <f t="shared" si="16"/>
        <v>0</v>
      </c>
      <c r="J7" s="71" t="e">
        <f>ABS(I7/C7)</f>
        <v>#DIV/0!</v>
      </c>
      <c r="K7" s="71">
        <f>ABS(I7*100/I1)</f>
        <v>0</v>
      </c>
      <c r="L7" s="70">
        <f>K1</f>
        <v>40</v>
      </c>
      <c r="M7" s="70">
        <f t="shared" si="23"/>
        <v>0</v>
      </c>
      <c r="N7" s="70">
        <f t="shared" si="24"/>
        <v>18</v>
      </c>
      <c r="O7" s="70">
        <f t="shared" si="25"/>
        <v>18</v>
      </c>
      <c r="P7" s="70">
        <f t="shared" si="26"/>
        <v>0</v>
      </c>
      <c r="Q7" s="70">
        <f t="shared" si="27"/>
        <v>0</v>
      </c>
      <c r="R7" s="72">
        <f t="shared" si="17"/>
        <v>0</v>
      </c>
      <c r="S7" s="69">
        <f t="shared" si="18"/>
        <v>0</v>
      </c>
      <c r="T7" s="69">
        <f t="shared" si="19"/>
        <v>0</v>
      </c>
      <c r="U7" s="69">
        <f>SUM(S7:T7)</f>
        <v>0</v>
      </c>
      <c r="V7" s="73">
        <f t="shared" si="20"/>
        <v>0</v>
      </c>
      <c r="W7" s="108"/>
      <c r="X7" s="112" t="s">
        <v>100</v>
      </c>
      <c r="Y7" s="69" t="s">
        <v>100</v>
      </c>
      <c r="Z7" s="69" t="s">
        <v>100</v>
      </c>
      <c r="AA7" s="69" t="s">
        <v>100</v>
      </c>
      <c r="AB7" s="69" t="s">
        <v>100</v>
      </c>
      <c r="AC7" s="69" t="s">
        <v>100</v>
      </c>
      <c r="AD7" s="69" t="s">
        <v>100</v>
      </c>
      <c r="AE7" s="69" t="s">
        <v>100</v>
      </c>
      <c r="AF7" s="69" t="s">
        <v>100</v>
      </c>
      <c r="AG7" s="69" t="s">
        <v>100</v>
      </c>
      <c r="AH7" s="69" t="s">
        <v>100</v>
      </c>
      <c r="AI7" s="69" t="s">
        <v>100</v>
      </c>
      <c r="AJ7" s="69" t="s">
        <v>100</v>
      </c>
      <c r="AK7" s="69" t="s">
        <v>100</v>
      </c>
      <c r="AL7" s="69" t="s">
        <v>100</v>
      </c>
      <c r="AM7" s="69" t="s">
        <v>100</v>
      </c>
      <c r="AN7" s="69" t="s">
        <v>100</v>
      </c>
      <c r="AO7" s="69" t="s">
        <v>100</v>
      </c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73"/>
      <c r="BF7" s="69"/>
      <c r="BG7" s="73"/>
      <c r="BH7" s="69"/>
      <c r="BI7" s="73"/>
      <c r="BJ7" s="69"/>
      <c r="BK7" s="69"/>
      <c r="BL7" s="69"/>
      <c r="BM7" s="69"/>
      <c r="BN7" s="69"/>
      <c r="BO7" s="113"/>
      <c r="BP7" s="108"/>
      <c r="BQ7" s="112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73"/>
      <c r="CY7" s="69"/>
      <c r="CZ7" s="73"/>
      <c r="DA7" s="69"/>
      <c r="DB7" s="73"/>
      <c r="DC7" s="69"/>
      <c r="DD7" s="69"/>
      <c r="DE7" s="69"/>
      <c r="DF7" s="69"/>
      <c r="DG7" s="69"/>
      <c r="DH7" s="113"/>
      <c r="DI7" s="108"/>
      <c r="DJ7" s="112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73"/>
      <c r="ER7" s="69"/>
      <c r="ES7" s="73"/>
      <c r="ET7" s="69"/>
      <c r="EU7" s="73"/>
      <c r="EV7" s="69"/>
      <c r="EW7" s="69"/>
      <c r="EX7" s="110">
        <f t="shared" si="21"/>
        <v>0</v>
      </c>
      <c r="EY7" s="112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73"/>
      <c r="GG7" s="69"/>
      <c r="GH7" s="73"/>
      <c r="GI7" s="69"/>
      <c r="GJ7" s="73"/>
      <c r="GK7" s="69"/>
      <c r="GL7" s="69"/>
      <c r="GM7" s="69"/>
      <c r="GN7" s="69"/>
      <c r="GO7" s="69"/>
      <c r="GP7" s="113"/>
      <c r="GQ7" s="110">
        <f t="shared" si="22"/>
        <v>0</v>
      </c>
      <c r="GR7" s="112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73"/>
      <c r="HZ7" s="69"/>
      <c r="IA7" s="73"/>
      <c r="IB7" s="69"/>
      <c r="IC7" s="73"/>
      <c r="ID7" s="69"/>
      <c r="IE7" s="115"/>
      <c r="IF7" s="112"/>
      <c r="IG7" s="69"/>
      <c r="IH7" s="69"/>
      <c r="II7" s="115"/>
      <c r="IJ7" s="3"/>
      <c r="IK7" s="3"/>
      <c r="IL7" s="3"/>
      <c r="IM7" s="3"/>
      <c r="IN7" s="3"/>
      <c r="IO7" s="3"/>
      <c r="IP7" s="3"/>
      <c r="IQ7" s="3"/>
      <c r="IR7" s="3"/>
    </row>
    <row r="8" spans="1:243" ht="12.75" hidden="1">
      <c r="A8" s="134" t="s">
        <v>49</v>
      </c>
      <c r="B8" s="135" t="s">
        <v>73</v>
      </c>
      <c r="C8" s="23">
        <f t="shared" si="10"/>
        <v>1</v>
      </c>
      <c r="D8" s="17">
        <f t="shared" si="11"/>
        <v>1</v>
      </c>
      <c r="E8" s="69">
        <f t="shared" si="12"/>
        <v>0</v>
      </c>
      <c r="F8" s="17">
        <f t="shared" si="13"/>
        <v>1</v>
      </c>
      <c r="G8" s="17">
        <f t="shared" si="14"/>
        <v>0</v>
      </c>
      <c r="H8" s="69">
        <f t="shared" si="15"/>
        <v>0</v>
      </c>
      <c r="I8" s="167">
        <f t="shared" si="16"/>
        <v>45</v>
      </c>
      <c r="J8" s="71">
        <f>ABS(I8/C8)</f>
        <v>45</v>
      </c>
      <c r="K8" s="71">
        <f>ABS(I8*100/I1)</f>
        <v>1.25</v>
      </c>
      <c r="L8" s="70">
        <f>2</f>
        <v>2</v>
      </c>
      <c r="M8" s="70">
        <f t="shared" si="23"/>
        <v>1</v>
      </c>
      <c r="N8" s="70">
        <f t="shared" si="24"/>
        <v>1</v>
      </c>
      <c r="O8" s="70">
        <f t="shared" si="25"/>
        <v>1</v>
      </c>
      <c r="P8" s="70">
        <f t="shared" si="26"/>
        <v>0</v>
      </c>
      <c r="Q8" s="70">
        <f t="shared" si="27"/>
        <v>0</v>
      </c>
      <c r="R8" s="72">
        <f t="shared" si="17"/>
        <v>0</v>
      </c>
      <c r="S8" s="69">
        <f t="shared" si="18"/>
        <v>0</v>
      </c>
      <c r="T8" s="69">
        <f t="shared" si="19"/>
        <v>0</v>
      </c>
      <c r="U8" s="69">
        <f>SUM(S8:T8)</f>
        <v>0</v>
      </c>
      <c r="V8" s="73">
        <f t="shared" si="20"/>
        <v>0</v>
      </c>
      <c r="W8" s="108"/>
      <c r="X8" s="112" t="s">
        <v>84</v>
      </c>
      <c r="Y8" s="69" t="s">
        <v>100</v>
      </c>
      <c r="Z8" s="69" t="s">
        <v>116</v>
      </c>
      <c r="AA8" s="69" t="s">
        <v>116</v>
      </c>
      <c r="AB8" s="69" t="s">
        <v>116</v>
      </c>
      <c r="AC8" s="69" t="s">
        <v>116</v>
      </c>
      <c r="AD8" s="69" t="s">
        <v>116</v>
      </c>
      <c r="AE8" s="69" t="s">
        <v>116</v>
      </c>
      <c r="AF8" s="69" t="s">
        <v>116</v>
      </c>
      <c r="AG8" s="69" t="s">
        <v>116</v>
      </c>
      <c r="AH8" s="69" t="s">
        <v>116</v>
      </c>
      <c r="AI8" s="69" t="s">
        <v>116</v>
      </c>
      <c r="AJ8" s="69" t="s">
        <v>116</v>
      </c>
      <c r="AK8" s="69" t="s">
        <v>116</v>
      </c>
      <c r="AL8" s="69" t="s">
        <v>116</v>
      </c>
      <c r="AM8" s="69" t="s">
        <v>116</v>
      </c>
      <c r="AN8" s="69"/>
      <c r="AO8" s="69"/>
      <c r="AP8" s="69"/>
      <c r="AQ8" s="69"/>
      <c r="AR8" s="69"/>
      <c r="AS8" s="69"/>
      <c r="AT8" s="69"/>
      <c r="AU8" s="69"/>
      <c r="AV8" s="69"/>
      <c r="AW8" s="69"/>
      <c r="AX8" s="69"/>
      <c r="AY8" s="69"/>
      <c r="AZ8" s="69"/>
      <c r="BA8" s="69"/>
      <c r="BB8" s="69"/>
      <c r="BC8" s="69"/>
      <c r="BD8" s="69"/>
      <c r="BE8" s="73"/>
      <c r="BF8" s="69"/>
      <c r="BG8" s="73"/>
      <c r="BH8" s="69"/>
      <c r="BI8" s="73"/>
      <c r="BJ8" s="69"/>
      <c r="BK8" s="69"/>
      <c r="BL8" s="69"/>
      <c r="BM8" s="69"/>
      <c r="BN8" s="69"/>
      <c r="BO8" s="113"/>
      <c r="BP8" s="108"/>
      <c r="BQ8" s="112">
        <v>45</v>
      </c>
      <c r="BR8" s="69"/>
      <c r="BS8" s="69" t="s">
        <v>116</v>
      </c>
      <c r="BT8" s="69" t="s">
        <v>116</v>
      </c>
      <c r="BU8" s="69" t="s">
        <v>116</v>
      </c>
      <c r="BV8" s="69" t="s">
        <v>116</v>
      </c>
      <c r="BW8" s="69" t="s">
        <v>116</v>
      </c>
      <c r="BX8" s="69" t="s">
        <v>116</v>
      </c>
      <c r="BY8" s="69" t="s">
        <v>116</v>
      </c>
      <c r="BZ8" s="69" t="s">
        <v>116</v>
      </c>
      <c r="CA8" s="69"/>
      <c r="CB8" s="69"/>
      <c r="CC8" s="69"/>
      <c r="CD8" s="69"/>
      <c r="CE8" s="69"/>
      <c r="CF8" s="69"/>
      <c r="CG8" s="69"/>
      <c r="CH8" s="69"/>
      <c r="CI8" s="69"/>
      <c r="CJ8" s="69"/>
      <c r="CK8" s="69"/>
      <c r="CL8" s="69"/>
      <c r="CM8" s="69"/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73"/>
      <c r="CY8" s="69"/>
      <c r="CZ8" s="73"/>
      <c r="DA8" s="69"/>
      <c r="DB8" s="73"/>
      <c r="DC8" s="69"/>
      <c r="DD8" s="69"/>
      <c r="DE8" s="69"/>
      <c r="DF8" s="69"/>
      <c r="DG8" s="69"/>
      <c r="DH8" s="113"/>
      <c r="DI8" s="114"/>
      <c r="DJ8" s="112" t="s">
        <v>90</v>
      </c>
      <c r="DK8" s="69"/>
      <c r="DL8" s="69" t="s">
        <v>116</v>
      </c>
      <c r="DM8" s="69" t="s">
        <v>116</v>
      </c>
      <c r="DN8" s="69" t="s">
        <v>116</v>
      </c>
      <c r="DO8" s="69" t="s">
        <v>116</v>
      </c>
      <c r="DP8" s="69" t="s">
        <v>116</v>
      </c>
      <c r="DQ8" s="69" t="s">
        <v>116</v>
      </c>
      <c r="DR8" s="69" t="s">
        <v>116</v>
      </c>
      <c r="DS8" s="69" t="s">
        <v>116</v>
      </c>
      <c r="DT8" s="69"/>
      <c r="DU8" s="69"/>
      <c r="DV8" s="69"/>
      <c r="DW8" s="69"/>
      <c r="DX8" s="69"/>
      <c r="DY8" s="69"/>
      <c r="DZ8" s="69"/>
      <c r="EA8" s="69"/>
      <c r="EB8" s="69"/>
      <c r="EC8" s="69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73"/>
      <c r="ER8" s="69"/>
      <c r="ES8" s="73"/>
      <c r="ET8" s="69"/>
      <c r="EU8" s="73"/>
      <c r="EV8" s="69"/>
      <c r="EW8" s="69"/>
      <c r="EX8" s="110">
        <f t="shared" si="21"/>
        <v>0</v>
      </c>
      <c r="EY8" s="112"/>
      <c r="EZ8" s="69"/>
      <c r="FA8" s="69" t="s">
        <v>116</v>
      </c>
      <c r="FB8" s="69" t="s">
        <v>116</v>
      </c>
      <c r="FC8" s="69" t="s">
        <v>116</v>
      </c>
      <c r="FD8" s="69" t="s">
        <v>116</v>
      </c>
      <c r="FE8" s="69" t="s">
        <v>116</v>
      </c>
      <c r="FF8" s="69" t="s">
        <v>116</v>
      </c>
      <c r="FG8" s="69" t="s">
        <v>116</v>
      </c>
      <c r="FH8" s="69" t="s">
        <v>116</v>
      </c>
      <c r="FI8" s="69"/>
      <c r="FJ8" s="69"/>
      <c r="FK8" s="69"/>
      <c r="FL8" s="69"/>
      <c r="FM8" s="69"/>
      <c r="FN8" s="69"/>
      <c r="FO8" s="69"/>
      <c r="FP8" s="69"/>
      <c r="FQ8" s="69"/>
      <c r="FR8" s="69"/>
      <c r="FS8" s="69"/>
      <c r="FT8" s="69"/>
      <c r="FU8" s="69"/>
      <c r="FV8" s="69"/>
      <c r="FW8" s="69"/>
      <c r="FX8" s="69"/>
      <c r="FY8" s="69"/>
      <c r="FZ8" s="69"/>
      <c r="GA8" s="69"/>
      <c r="GB8" s="69"/>
      <c r="GC8" s="69"/>
      <c r="GD8" s="69"/>
      <c r="GE8" s="69"/>
      <c r="GF8" s="73"/>
      <c r="GG8" s="69"/>
      <c r="GH8" s="73"/>
      <c r="GI8" s="69"/>
      <c r="GJ8" s="73"/>
      <c r="GK8" s="69"/>
      <c r="GL8" s="69"/>
      <c r="GM8" s="69"/>
      <c r="GN8" s="69"/>
      <c r="GO8" s="69"/>
      <c r="GP8" s="113"/>
      <c r="GQ8" s="110">
        <f t="shared" si="22"/>
        <v>0</v>
      </c>
      <c r="GR8" s="112"/>
      <c r="GS8" s="69"/>
      <c r="GT8" s="69" t="s">
        <v>116</v>
      </c>
      <c r="GU8" s="69" t="s">
        <v>116</v>
      </c>
      <c r="GV8" s="69" t="s">
        <v>116</v>
      </c>
      <c r="GW8" s="69" t="s">
        <v>116</v>
      </c>
      <c r="GX8" s="69" t="s">
        <v>116</v>
      </c>
      <c r="GY8" s="69" t="s">
        <v>116</v>
      </c>
      <c r="GZ8" s="69" t="s">
        <v>116</v>
      </c>
      <c r="HA8" s="69" t="s">
        <v>116</v>
      </c>
      <c r="HB8" s="69"/>
      <c r="HC8" s="69"/>
      <c r="HD8" s="69"/>
      <c r="HE8" s="69"/>
      <c r="HF8" s="69"/>
      <c r="HG8" s="69"/>
      <c r="HH8" s="69"/>
      <c r="HI8" s="69"/>
      <c r="HJ8" s="69"/>
      <c r="HK8" s="69"/>
      <c r="HL8" s="69"/>
      <c r="HM8" s="69"/>
      <c r="HN8" s="69"/>
      <c r="HO8" s="69"/>
      <c r="HP8" s="69"/>
      <c r="HQ8" s="69"/>
      <c r="HR8" s="69"/>
      <c r="HS8" s="69"/>
      <c r="HT8" s="69"/>
      <c r="HU8" s="69"/>
      <c r="HV8" s="69"/>
      <c r="HW8" s="69"/>
      <c r="HX8" s="69"/>
      <c r="HY8" s="73"/>
      <c r="HZ8" s="69"/>
      <c r="IA8" s="73"/>
      <c r="IB8" s="69"/>
      <c r="IC8" s="73"/>
      <c r="ID8" s="69"/>
      <c r="IE8" s="115"/>
      <c r="IF8" s="112"/>
      <c r="IG8" s="69"/>
      <c r="IH8" s="69"/>
      <c r="II8" s="115"/>
    </row>
    <row r="9" spans="1:252" s="2" customFormat="1" ht="12.75">
      <c r="A9" s="134" t="s">
        <v>152</v>
      </c>
      <c r="B9" s="135" t="s">
        <v>153</v>
      </c>
      <c r="C9" s="23">
        <f t="shared" si="10"/>
        <v>4</v>
      </c>
      <c r="D9" s="17">
        <f t="shared" si="11"/>
        <v>2</v>
      </c>
      <c r="E9" s="69">
        <f t="shared" si="12"/>
        <v>0</v>
      </c>
      <c r="F9" s="17">
        <f t="shared" si="13"/>
        <v>2</v>
      </c>
      <c r="G9" s="17">
        <f t="shared" si="14"/>
        <v>2</v>
      </c>
      <c r="H9" s="69">
        <f t="shared" si="15"/>
        <v>0</v>
      </c>
      <c r="I9" s="167">
        <f t="shared" si="16"/>
        <v>227</v>
      </c>
      <c r="J9" s="71">
        <f>ABS(I9/C9)</f>
        <v>56.75</v>
      </c>
      <c r="K9" s="71">
        <f>ABS(I9*100/I1)</f>
        <v>6.305555555555555</v>
      </c>
      <c r="L9" s="70">
        <f>K1-35</f>
        <v>5</v>
      </c>
      <c r="M9" s="70">
        <f t="shared" si="23"/>
        <v>5</v>
      </c>
      <c r="N9" s="70">
        <f t="shared" si="24"/>
        <v>0</v>
      </c>
      <c r="O9" s="70">
        <f t="shared" si="25"/>
        <v>0</v>
      </c>
      <c r="P9" s="70">
        <f t="shared" si="26"/>
        <v>0</v>
      </c>
      <c r="Q9" s="70">
        <f t="shared" si="27"/>
        <v>0</v>
      </c>
      <c r="R9" s="72">
        <f t="shared" si="17"/>
        <v>0</v>
      </c>
      <c r="S9" s="69">
        <f t="shared" si="18"/>
        <v>0</v>
      </c>
      <c r="T9" s="69">
        <f t="shared" si="19"/>
        <v>0</v>
      </c>
      <c r="U9" s="69">
        <f>SUM(S9:T9)</f>
        <v>0</v>
      </c>
      <c r="V9" s="73">
        <f t="shared" si="20"/>
        <v>0</v>
      </c>
      <c r="W9" s="108"/>
      <c r="X9" s="112" t="s">
        <v>139</v>
      </c>
      <c r="Y9" s="112" t="s">
        <v>139</v>
      </c>
      <c r="Z9" s="112" t="s">
        <v>139</v>
      </c>
      <c r="AA9" s="112" t="s">
        <v>139</v>
      </c>
      <c r="AB9" s="112" t="s">
        <v>139</v>
      </c>
      <c r="AC9" s="112" t="s">
        <v>139</v>
      </c>
      <c r="AD9" s="112" t="s">
        <v>139</v>
      </c>
      <c r="AE9" s="112" t="s">
        <v>139</v>
      </c>
      <c r="AF9" s="112" t="s">
        <v>139</v>
      </c>
      <c r="AG9" s="112" t="s">
        <v>139</v>
      </c>
      <c r="AH9" s="112" t="s">
        <v>139</v>
      </c>
      <c r="AI9" s="112" t="s">
        <v>139</v>
      </c>
      <c r="AJ9" s="112" t="s">
        <v>139</v>
      </c>
      <c r="AK9" s="112" t="s">
        <v>139</v>
      </c>
      <c r="AL9" s="112" t="s">
        <v>139</v>
      </c>
      <c r="AM9" s="112" t="s">
        <v>139</v>
      </c>
      <c r="AN9" s="112" t="s">
        <v>139</v>
      </c>
      <c r="AO9" s="112" t="s">
        <v>139</v>
      </c>
      <c r="AP9" s="112" t="s">
        <v>139</v>
      </c>
      <c r="AQ9" s="112" t="s">
        <v>139</v>
      </c>
      <c r="AR9" s="112" t="s">
        <v>139</v>
      </c>
      <c r="AS9" s="112" t="s">
        <v>139</v>
      </c>
      <c r="AT9" s="112" t="s">
        <v>139</v>
      </c>
      <c r="AU9" s="112" t="s">
        <v>139</v>
      </c>
      <c r="AV9" s="112" t="s">
        <v>139</v>
      </c>
      <c r="AW9" s="112" t="s">
        <v>139</v>
      </c>
      <c r="AX9" s="112" t="s">
        <v>139</v>
      </c>
      <c r="AY9" s="112" t="s">
        <v>139</v>
      </c>
      <c r="AZ9" s="112" t="s">
        <v>139</v>
      </c>
      <c r="BA9" s="112" t="s">
        <v>139</v>
      </c>
      <c r="BB9" s="112" t="s">
        <v>139</v>
      </c>
      <c r="BC9" s="112" t="s">
        <v>139</v>
      </c>
      <c r="BD9" s="112" t="s">
        <v>139</v>
      </c>
      <c r="BE9" s="112" t="s">
        <v>139</v>
      </c>
      <c r="BF9" s="112" t="s">
        <v>139</v>
      </c>
      <c r="BG9" s="73" t="s">
        <v>93</v>
      </c>
      <c r="BH9" s="69" t="s">
        <v>84</v>
      </c>
      <c r="BI9" s="73" t="s">
        <v>93</v>
      </c>
      <c r="BJ9" s="69" t="s">
        <v>93</v>
      </c>
      <c r="BK9" s="69" t="s">
        <v>84</v>
      </c>
      <c r="BL9" s="69"/>
      <c r="BM9" s="69"/>
      <c r="BN9" s="69"/>
      <c r="BO9" s="113"/>
      <c r="BP9" s="108"/>
      <c r="BQ9" s="112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112"/>
      <c r="CX9" s="112"/>
      <c r="CY9" s="69"/>
      <c r="CZ9" s="73">
        <v>45</v>
      </c>
      <c r="DA9" s="69">
        <v>81</v>
      </c>
      <c r="DB9" s="73"/>
      <c r="DC9" s="69">
        <v>45</v>
      </c>
      <c r="DD9" s="69">
        <v>56</v>
      </c>
      <c r="DE9" s="69"/>
      <c r="DF9" s="69"/>
      <c r="DG9" s="69"/>
      <c r="DH9" s="113"/>
      <c r="DI9" s="108"/>
      <c r="DJ9" s="112"/>
      <c r="DK9" s="69"/>
      <c r="DL9" s="69"/>
      <c r="DM9" s="69"/>
      <c r="DN9" s="69"/>
      <c r="DO9" s="69"/>
      <c r="DP9" s="69"/>
      <c r="DQ9" s="69"/>
      <c r="DR9" s="69"/>
      <c r="DS9" s="69"/>
      <c r="DT9" s="69"/>
      <c r="DU9" s="69"/>
      <c r="DV9" s="69"/>
      <c r="DW9" s="69"/>
      <c r="DX9" s="69"/>
      <c r="DY9" s="69"/>
      <c r="DZ9" s="69"/>
      <c r="EA9" s="69"/>
      <c r="EB9" s="69"/>
      <c r="EC9" s="69"/>
      <c r="ED9" s="69"/>
      <c r="EE9" s="69"/>
      <c r="EF9" s="69"/>
      <c r="EG9" s="69"/>
      <c r="EH9" s="69"/>
      <c r="EI9" s="69"/>
      <c r="EJ9" s="69"/>
      <c r="EK9" s="69"/>
      <c r="EL9" s="69"/>
      <c r="EM9" s="69"/>
      <c r="EN9" s="69"/>
      <c r="EO9" s="69"/>
      <c r="EP9" s="69"/>
      <c r="EQ9" s="73"/>
      <c r="ER9" s="69"/>
      <c r="ES9" s="73" t="s">
        <v>89</v>
      </c>
      <c r="ET9" s="69" t="s">
        <v>90</v>
      </c>
      <c r="EU9" s="73"/>
      <c r="EV9" s="69" t="s">
        <v>89</v>
      </c>
      <c r="EW9" s="69" t="s">
        <v>90</v>
      </c>
      <c r="EX9" s="110">
        <f t="shared" si="21"/>
        <v>0</v>
      </c>
      <c r="EY9" s="112"/>
      <c r="EZ9" s="69"/>
      <c r="FA9" s="69"/>
      <c r="FB9" s="69"/>
      <c r="FC9" s="69"/>
      <c r="FD9" s="69"/>
      <c r="FE9" s="69"/>
      <c r="FF9" s="69"/>
      <c r="FG9" s="69"/>
      <c r="FH9" s="69"/>
      <c r="FI9" s="69"/>
      <c r="FJ9" s="69"/>
      <c r="FK9" s="69"/>
      <c r="FL9" s="69"/>
      <c r="FM9" s="69"/>
      <c r="FN9" s="69"/>
      <c r="FO9" s="69"/>
      <c r="FP9" s="69"/>
      <c r="FQ9" s="69"/>
      <c r="FR9" s="69"/>
      <c r="FS9" s="69"/>
      <c r="FT9" s="69"/>
      <c r="FU9" s="69"/>
      <c r="FV9" s="69"/>
      <c r="FW9" s="69"/>
      <c r="FX9" s="69"/>
      <c r="FY9" s="69"/>
      <c r="FZ9" s="69"/>
      <c r="GA9" s="69"/>
      <c r="GB9" s="69"/>
      <c r="GC9" s="69"/>
      <c r="GD9" s="69"/>
      <c r="GE9" s="69"/>
      <c r="GF9" s="73"/>
      <c r="GG9" s="69"/>
      <c r="GH9" s="73"/>
      <c r="GI9" s="69"/>
      <c r="GJ9" s="73"/>
      <c r="GK9" s="69"/>
      <c r="GL9" s="69"/>
      <c r="GM9" s="69"/>
      <c r="GN9" s="69"/>
      <c r="GO9" s="69"/>
      <c r="GP9" s="113"/>
      <c r="GQ9" s="110">
        <f t="shared" si="22"/>
        <v>0</v>
      </c>
      <c r="GR9" s="112"/>
      <c r="GS9" s="69"/>
      <c r="GT9" s="69"/>
      <c r="GU9" s="69"/>
      <c r="GV9" s="69"/>
      <c r="GW9" s="69"/>
      <c r="GX9" s="69"/>
      <c r="GY9" s="69"/>
      <c r="GZ9" s="69"/>
      <c r="HA9" s="69"/>
      <c r="HB9" s="69"/>
      <c r="HC9" s="69"/>
      <c r="HD9" s="69"/>
      <c r="HE9" s="69"/>
      <c r="HF9" s="69"/>
      <c r="HG9" s="69"/>
      <c r="HH9" s="69"/>
      <c r="HI9" s="69"/>
      <c r="HJ9" s="69"/>
      <c r="HK9" s="69"/>
      <c r="HL9" s="69"/>
      <c r="HM9" s="69"/>
      <c r="HN9" s="69"/>
      <c r="HO9" s="69"/>
      <c r="HP9" s="69"/>
      <c r="HQ9" s="69"/>
      <c r="HR9" s="69"/>
      <c r="HS9" s="69"/>
      <c r="HT9" s="69"/>
      <c r="HU9" s="69"/>
      <c r="HV9" s="69"/>
      <c r="HW9" s="69"/>
      <c r="HX9" s="69"/>
      <c r="HY9" s="73"/>
      <c r="HZ9" s="69"/>
      <c r="IA9" s="73"/>
      <c r="IB9" s="69"/>
      <c r="IC9" s="73"/>
      <c r="ID9" s="69"/>
      <c r="IE9" s="115"/>
      <c r="IF9" s="112"/>
      <c r="IG9" s="69"/>
      <c r="IH9" s="69"/>
      <c r="II9" s="115"/>
      <c r="IJ9" s="3"/>
      <c r="IK9" s="3"/>
      <c r="IL9" s="3"/>
      <c r="IM9" s="3"/>
      <c r="IN9" s="3"/>
      <c r="IO9" s="3"/>
      <c r="IP9" s="3"/>
      <c r="IQ9" s="3"/>
      <c r="IR9" s="3"/>
    </row>
    <row r="10" spans="1:243" ht="12.75">
      <c r="A10" s="134" t="s">
        <v>69</v>
      </c>
      <c r="B10" s="135" t="s">
        <v>74</v>
      </c>
      <c r="C10" s="23">
        <f t="shared" si="10"/>
        <v>2</v>
      </c>
      <c r="D10" s="17">
        <f t="shared" si="11"/>
        <v>0</v>
      </c>
      <c r="E10" s="69">
        <f t="shared" si="12"/>
        <v>0</v>
      </c>
      <c r="F10" s="17">
        <f t="shared" si="13"/>
        <v>0</v>
      </c>
      <c r="G10" s="17">
        <f t="shared" si="14"/>
        <v>2</v>
      </c>
      <c r="H10" s="69">
        <f t="shared" si="15"/>
        <v>0</v>
      </c>
      <c r="I10" s="167">
        <f t="shared" si="16"/>
        <v>61</v>
      </c>
      <c r="J10" s="71">
        <f aca="true" t="shared" si="28" ref="J10:J58">ABS(I10/C10)</f>
        <v>30.5</v>
      </c>
      <c r="K10" s="71">
        <f>ABS(I10*100/I1)</f>
        <v>1.6944444444444444</v>
      </c>
      <c r="L10" s="70">
        <f>2</f>
        <v>2</v>
      </c>
      <c r="M10" s="70">
        <f t="shared" si="23"/>
        <v>2</v>
      </c>
      <c r="N10" s="70">
        <f t="shared" si="24"/>
        <v>0</v>
      </c>
      <c r="O10" s="70">
        <f t="shared" si="25"/>
        <v>0</v>
      </c>
      <c r="P10" s="70">
        <f t="shared" si="26"/>
        <v>0</v>
      </c>
      <c r="Q10" s="70">
        <f t="shared" si="27"/>
        <v>0</v>
      </c>
      <c r="R10" s="72">
        <f t="shared" si="17"/>
        <v>0</v>
      </c>
      <c r="S10" s="69">
        <f t="shared" si="18"/>
        <v>0</v>
      </c>
      <c r="T10" s="69">
        <f t="shared" si="19"/>
        <v>0</v>
      </c>
      <c r="U10" s="69">
        <f aca="true" t="shared" si="29" ref="U10:U61">SUM(S10:T10)</f>
        <v>0</v>
      </c>
      <c r="V10" s="73">
        <f t="shared" si="20"/>
        <v>0</v>
      </c>
      <c r="W10" s="108"/>
      <c r="X10" s="112" t="s">
        <v>93</v>
      </c>
      <c r="Y10" s="69" t="s">
        <v>93</v>
      </c>
      <c r="Z10" s="69" t="s">
        <v>116</v>
      </c>
      <c r="AA10" s="69" t="s">
        <v>116</v>
      </c>
      <c r="AB10" s="69" t="s">
        <v>116</v>
      </c>
      <c r="AC10" s="69" t="s">
        <v>116</v>
      </c>
      <c r="AD10" s="69" t="s">
        <v>116</v>
      </c>
      <c r="AE10" s="69" t="s">
        <v>116</v>
      </c>
      <c r="AF10" s="69" t="s">
        <v>116</v>
      </c>
      <c r="AG10" s="69" t="s">
        <v>116</v>
      </c>
      <c r="AH10" s="69" t="s">
        <v>116</v>
      </c>
      <c r="AI10" s="69" t="s">
        <v>116</v>
      </c>
      <c r="AJ10" s="69" t="s">
        <v>116</v>
      </c>
      <c r="AK10" s="69" t="s">
        <v>116</v>
      </c>
      <c r="AL10" s="69" t="s">
        <v>116</v>
      </c>
      <c r="AM10" s="69" t="s">
        <v>116</v>
      </c>
      <c r="AN10" s="69" t="s">
        <v>116</v>
      </c>
      <c r="AO10" s="69" t="s">
        <v>116</v>
      </c>
      <c r="AP10" s="69" t="s">
        <v>116</v>
      </c>
      <c r="AQ10" s="69" t="s">
        <v>116</v>
      </c>
      <c r="AR10" s="69" t="s">
        <v>116</v>
      </c>
      <c r="AS10" s="69" t="s">
        <v>116</v>
      </c>
      <c r="AT10" s="69" t="s">
        <v>116</v>
      </c>
      <c r="AU10" s="69" t="s">
        <v>116</v>
      </c>
      <c r="AV10" s="69" t="s">
        <v>116</v>
      </c>
      <c r="AW10" s="69" t="s">
        <v>116</v>
      </c>
      <c r="AX10" s="69" t="s">
        <v>116</v>
      </c>
      <c r="AY10" s="69" t="s">
        <v>116</v>
      </c>
      <c r="AZ10" s="69" t="s">
        <v>116</v>
      </c>
      <c r="BA10" s="69" t="s">
        <v>116</v>
      </c>
      <c r="BB10" s="69" t="s">
        <v>116</v>
      </c>
      <c r="BC10" s="69" t="s">
        <v>116</v>
      </c>
      <c r="BD10" s="69" t="s">
        <v>116</v>
      </c>
      <c r="BE10" s="69" t="s">
        <v>116</v>
      </c>
      <c r="BF10" s="69" t="s">
        <v>116</v>
      </c>
      <c r="BG10" s="69" t="s">
        <v>116</v>
      </c>
      <c r="BH10" s="69" t="s">
        <v>116</v>
      </c>
      <c r="BI10" s="69" t="s">
        <v>116</v>
      </c>
      <c r="BJ10" s="69" t="s">
        <v>116</v>
      </c>
      <c r="BK10" s="69" t="s">
        <v>116</v>
      </c>
      <c r="BL10" s="69" t="s">
        <v>116</v>
      </c>
      <c r="BM10" s="69" t="s">
        <v>116</v>
      </c>
      <c r="BN10" s="69" t="s">
        <v>116</v>
      </c>
      <c r="BO10" s="69" t="s">
        <v>116</v>
      </c>
      <c r="BP10" s="108"/>
      <c r="BQ10" s="112">
        <v>45</v>
      </c>
      <c r="BR10" s="69">
        <v>16</v>
      </c>
      <c r="BS10" s="69" t="s">
        <v>116</v>
      </c>
      <c r="BT10" s="69" t="s">
        <v>116</v>
      </c>
      <c r="BU10" s="69" t="s">
        <v>116</v>
      </c>
      <c r="BV10" s="69" t="s">
        <v>116</v>
      </c>
      <c r="BW10" s="69" t="s">
        <v>116</v>
      </c>
      <c r="BX10" s="69" t="s">
        <v>116</v>
      </c>
      <c r="BY10" s="69" t="s">
        <v>116</v>
      </c>
      <c r="BZ10" s="69" t="s">
        <v>116</v>
      </c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73"/>
      <c r="CY10" s="69"/>
      <c r="CZ10" s="73"/>
      <c r="DA10" s="69"/>
      <c r="DB10" s="73"/>
      <c r="DC10" s="69"/>
      <c r="DD10" s="69"/>
      <c r="DE10" s="69"/>
      <c r="DF10" s="69"/>
      <c r="DG10" s="69"/>
      <c r="DH10" s="113"/>
      <c r="DI10" s="114"/>
      <c r="DJ10" s="112" t="s">
        <v>89</v>
      </c>
      <c r="DK10" s="69" t="s">
        <v>89</v>
      </c>
      <c r="DL10" s="69" t="s">
        <v>116</v>
      </c>
      <c r="DM10" s="69" t="s">
        <v>116</v>
      </c>
      <c r="DN10" s="69" t="s">
        <v>116</v>
      </c>
      <c r="DO10" s="69" t="s">
        <v>116</v>
      </c>
      <c r="DP10" s="69" t="s">
        <v>116</v>
      </c>
      <c r="DQ10" s="69" t="s">
        <v>116</v>
      </c>
      <c r="DR10" s="69" t="s">
        <v>116</v>
      </c>
      <c r="DS10" s="69" t="s">
        <v>116</v>
      </c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73"/>
      <c r="ER10" s="69"/>
      <c r="ES10" s="73"/>
      <c r="ET10" s="69"/>
      <c r="EU10" s="73"/>
      <c r="EV10" s="69"/>
      <c r="EW10" s="69"/>
      <c r="EX10" s="110">
        <f t="shared" si="21"/>
        <v>0</v>
      </c>
      <c r="EY10" s="112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73"/>
      <c r="GG10" s="69"/>
      <c r="GH10" s="73"/>
      <c r="GI10" s="69"/>
      <c r="GJ10" s="73"/>
      <c r="GK10" s="69"/>
      <c r="GL10" s="69"/>
      <c r="GM10" s="69"/>
      <c r="GN10" s="69"/>
      <c r="GO10" s="69"/>
      <c r="GP10" s="113"/>
      <c r="GQ10" s="110">
        <f t="shared" si="22"/>
        <v>0</v>
      </c>
      <c r="GR10" s="112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73"/>
      <c r="HZ10" s="69"/>
      <c r="IA10" s="73"/>
      <c r="IB10" s="69"/>
      <c r="IC10" s="73"/>
      <c r="ID10" s="69"/>
      <c r="IE10" s="115"/>
      <c r="IF10" s="112"/>
      <c r="IG10" s="69"/>
      <c r="IH10" s="69"/>
      <c r="II10" s="115"/>
    </row>
    <row r="11" spans="1:252" s="2" customFormat="1" ht="12.75">
      <c r="A11" s="134" t="s">
        <v>50</v>
      </c>
      <c r="B11" s="135" t="s">
        <v>72</v>
      </c>
      <c r="C11" s="23">
        <f t="shared" si="10"/>
        <v>23</v>
      </c>
      <c r="D11" s="17">
        <f t="shared" si="11"/>
        <v>22</v>
      </c>
      <c r="E11" s="69">
        <f t="shared" si="12"/>
        <v>16</v>
      </c>
      <c r="F11" s="17">
        <f t="shared" si="13"/>
        <v>5</v>
      </c>
      <c r="G11" s="17">
        <f t="shared" si="14"/>
        <v>1</v>
      </c>
      <c r="H11" s="69">
        <f t="shared" si="15"/>
        <v>1</v>
      </c>
      <c r="I11" s="167">
        <f t="shared" si="16"/>
        <v>1802</v>
      </c>
      <c r="J11" s="71">
        <f t="shared" si="28"/>
        <v>78.34782608695652</v>
      </c>
      <c r="K11" s="71">
        <f>ABS(I11*100/I1)</f>
        <v>50.05555555555556</v>
      </c>
      <c r="L11" s="70">
        <f>K1</f>
        <v>40</v>
      </c>
      <c r="M11" s="70">
        <f t="shared" si="23"/>
        <v>24</v>
      </c>
      <c r="N11" s="70">
        <f t="shared" si="24"/>
        <v>16</v>
      </c>
      <c r="O11" s="70">
        <f t="shared" si="25"/>
        <v>0</v>
      </c>
      <c r="P11" s="70">
        <f t="shared" si="26"/>
        <v>15</v>
      </c>
      <c r="Q11" s="70">
        <f t="shared" si="27"/>
        <v>1</v>
      </c>
      <c r="R11" s="72">
        <f t="shared" si="17"/>
        <v>10</v>
      </c>
      <c r="S11" s="69">
        <f t="shared" si="18"/>
        <v>1</v>
      </c>
      <c r="T11" s="69">
        <f t="shared" si="19"/>
        <v>0</v>
      </c>
      <c r="U11" s="69">
        <f t="shared" si="29"/>
        <v>1</v>
      </c>
      <c r="V11" s="73">
        <f t="shared" si="20"/>
        <v>2</v>
      </c>
      <c r="W11" s="108"/>
      <c r="X11" s="112" t="s">
        <v>84</v>
      </c>
      <c r="Y11" s="69" t="s">
        <v>84</v>
      </c>
      <c r="Z11" s="69" t="s">
        <v>84</v>
      </c>
      <c r="AA11" s="69" t="s">
        <v>84</v>
      </c>
      <c r="AB11" s="69" t="s">
        <v>84</v>
      </c>
      <c r="AC11" s="69" t="s">
        <v>84</v>
      </c>
      <c r="AD11" s="69" t="s">
        <v>84</v>
      </c>
      <c r="AE11" s="69" t="s">
        <v>84</v>
      </c>
      <c r="AF11" s="69" t="s">
        <v>84</v>
      </c>
      <c r="AG11" s="69" t="s">
        <v>93</v>
      </c>
      <c r="AH11" s="69" t="s">
        <v>84</v>
      </c>
      <c r="AI11" s="69" t="s">
        <v>94</v>
      </c>
      <c r="AJ11" s="69" t="s">
        <v>94</v>
      </c>
      <c r="AK11" s="69" t="s">
        <v>94</v>
      </c>
      <c r="AL11" s="69" t="s">
        <v>94</v>
      </c>
      <c r="AM11" s="69" t="s">
        <v>84</v>
      </c>
      <c r="AN11" s="69" t="s">
        <v>84</v>
      </c>
      <c r="AO11" s="69" t="s">
        <v>84</v>
      </c>
      <c r="AP11" s="69" t="s">
        <v>84</v>
      </c>
      <c r="AQ11" s="69" t="s">
        <v>93</v>
      </c>
      <c r="AR11" s="69" t="s">
        <v>84</v>
      </c>
      <c r="AS11" s="69" t="s">
        <v>84</v>
      </c>
      <c r="AT11" s="69" t="s">
        <v>84</v>
      </c>
      <c r="AU11" s="140" t="s">
        <v>91</v>
      </c>
      <c r="AV11" s="69" t="s">
        <v>84</v>
      </c>
      <c r="AW11" s="69" t="s">
        <v>84</v>
      </c>
      <c r="AX11" s="69" t="s">
        <v>84</v>
      </c>
      <c r="AY11" s="69" t="s">
        <v>94</v>
      </c>
      <c r="AZ11" s="69" t="s">
        <v>94</v>
      </c>
      <c r="BA11" s="69" t="s">
        <v>94</v>
      </c>
      <c r="BB11" s="69" t="s">
        <v>94</v>
      </c>
      <c r="BC11" s="69" t="s">
        <v>84</v>
      </c>
      <c r="BD11" s="69" t="s">
        <v>94</v>
      </c>
      <c r="BE11" s="73" t="s">
        <v>94</v>
      </c>
      <c r="BF11" s="69" t="s">
        <v>94</v>
      </c>
      <c r="BG11" s="73" t="s">
        <v>94</v>
      </c>
      <c r="BH11" s="69" t="s">
        <v>84</v>
      </c>
      <c r="BI11" s="73" t="s">
        <v>94</v>
      </c>
      <c r="BJ11" s="69" t="s">
        <v>94</v>
      </c>
      <c r="BK11" s="69" t="s">
        <v>94</v>
      </c>
      <c r="BL11" s="69"/>
      <c r="BM11" s="69"/>
      <c r="BN11" s="69"/>
      <c r="BO11" s="113"/>
      <c r="BP11" s="108"/>
      <c r="BQ11" s="112">
        <v>90</v>
      </c>
      <c r="BR11" s="69">
        <v>90</v>
      </c>
      <c r="BS11" s="69">
        <v>90</v>
      </c>
      <c r="BT11" s="69">
        <v>90</v>
      </c>
      <c r="BU11" s="69">
        <v>90</v>
      </c>
      <c r="BV11" s="69">
        <v>90</v>
      </c>
      <c r="BW11" s="69">
        <v>90</v>
      </c>
      <c r="BX11" s="69">
        <v>90</v>
      </c>
      <c r="BY11" s="69">
        <v>90</v>
      </c>
      <c r="BZ11" s="69"/>
      <c r="CA11" s="69">
        <v>52</v>
      </c>
      <c r="CB11" s="69"/>
      <c r="CC11" s="69"/>
      <c r="CD11" s="69"/>
      <c r="CE11" s="69"/>
      <c r="CF11" s="69">
        <v>90</v>
      </c>
      <c r="CG11" s="69">
        <v>90</v>
      </c>
      <c r="CH11" s="69">
        <v>90</v>
      </c>
      <c r="CI11" s="69">
        <v>61</v>
      </c>
      <c r="CJ11" s="69">
        <v>20</v>
      </c>
      <c r="CK11" s="69">
        <v>90</v>
      </c>
      <c r="CL11" s="69">
        <v>90</v>
      </c>
      <c r="CM11" s="171">
        <v>59</v>
      </c>
      <c r="CN11" s="140" t="s">
        <v>91</v>
      </c>
      <c r="CO11" s="69">
        <v>90</v>
      </c>
      <c r="CP11" s="69">
        <v>90</v>
      </c>
      <c r="CQ11" s="69">
        <v>48</v>
      </c>
      <c r="CR11" s="69"/>
      <c r="CS11" s="69"/>
      <c r="CT11" s="69"/>
      <c r="CU11" s="69"/>
      <c r="CV11" s="69">
        <v>77</v>
      </c>
      <c r="CW11" s="69"/>
      <c r="CX11" s="73"/>
      <c r="CY11" s="69"/>
      <c r="CZ11" s="73"/>
      <c r="DA11" s="69">
        <v>45</v>
      </c>
      <c r="DB11" s="73"/>
      <c r="DC11" s="69"/>
      <c r="DD11" s="69"/>
      <c r="DE11" s="69"/>
      <c r="DF11" s="69"/>
      <c r="DG11" s="69"/>
      <c r="DH11" s="113"/>
      <c r="DI11" s="108"/>
      <c r="DJ11" s="112"/>
      <c r="DK11" s="69"/>
      <c r="DL11" s="69"/>
      <c r="DM11" s="69"/>
      <c r="DN11" s="69"/>
      <c r="DO11" s="69"/>
      <c r="DP11" s="69"/>
      <c r="DQ11" s="69"/>
      <c r="DR11" s="69"/>
      <c r="DS11" s="69"/>
      <c r="DT11" s="69" t="s">
        <v>90</v>
      </c>
      <c r="DU11" s="69"/>
      <c r="DV11" s="69"/>
      <c r="DW11" s="69"/>
      <c r="DX11" s="69"/>
      <c r="DY11" s="69"/>
      <c r="DZ11" s="69"/>
      <c r="EA11" s="69"/>
      <c r="EB11" s="69" t="s">
        <v>90</v>
      </c>
      <c r="EC11" s="69" t="s">
        <v>89</v>
      </c>
      <c r="ED11" s="69"/>
      <c r="EE11" s="69"/>
      <c r="EF11" s="69"/>
      <c r="EG11" s="69"/>
      <c r="EH11" s="69"/>
      <c r="EI11" s="69"/>
      <c r="EJ11" s="69" t="s">
        <v>90</v>
      </c>
      <c r="EK11" s="69"/>
      <c r="EL11" s="69"/>
      <c r="EM11" s="69"/>
      <c r="EN11" s="69"/>
      <c r="EO11" s="69" t="s">
        <v>90</v>
      </c>
      <c r="EP11" s="69"/>
      <c r="EQ11" s="73"/>
      <c r="ER11" s="69"/>
      <c r="ES11" s="73"/>
      <c r="ET11" s="69" t="s">
        <v>90</v>
      </c>
      <c r="EU11" s="73"/>
      <c r="EV11" s="69"/>
      <c r="EW11" s="69"/>
      <c r="EX11" s="110">
        <f t="shared" si="21"/>
        <v>12</v>
      </c>
      <c r="EY11" s="131">
        <v>1</v>
      </c>
      <c r="EZ11" s="69"/>
      <c r="FA11" s="131">
        <v>1</v>
      </c>
      <c r="FB11" s="69"/>
      <c r="FC11" s="69"/>
      <c r="FD11" s="131">
        <v>1</v>
      </c>
      <c r="FE11" s="69"/>
      <c r="FF11" s="69"/>
      <c r="FG11" s="131">
        <v>1</v>
      </c>
      <c r="FH11" s="69"/>
      <c r="FI11" s="131">
        <v>1</v>
      </c>
      <c r="FJ11" s="140" t="s">
        <v>91</v>
      </c>
      <c r="FK11" s="69"/>
      <c r="FL11" s="69"/>
      <c r="FM11" s="69"/>
      <c r="FN11" s="69"/>
      <c r="FO11" s="133">
        <v>1</v>
      </c>
      <c r="FP11" s="69"/>
      <c r="FQ11" s="69"/>
      <c r="FR11" s="69"/>
      <c r="FS11" s="133">
        <v>1</v>
      </c>
      <c r="FT11" s="69"/>
      <c r="FU11" s="131">
        <v>2</v>
      </c>
      <c r="FV11" s="140" t="s">
        <v>91</v>
      </c>
      <c r="FW11" s="133">
        <v>1</v>
      </c>
      <c r="FX11" s="69"/>
      <c r="FY11" s="69"/>
      <c r="FZ11" s="69"/>
      <c r="GA11" s="69"/>
      <c r="GB11" s="69"/>
      <c r="GC11" s="133">
        <v>1</v>
      </c>
      <c r="GD11" s="133">
        <v>1</v>
      </c>
      <c r="GE11" s="69"/>
      <c r="GF11" s="73"/>
      <c r="GG11" s="69"/>
      <c r="GH11" s="73"/>
      <c r="GI11" s="69"/>
      <c r="GJ11" s="73"/>
      <c r="GK11" s="69"/>
      <c r="GL11" s="69"/>
      <c r="GM11" s="69"/>
      <c r="GN11" s="69"/>
      <c r="GO11" s="69"/>
      <c r="GP11" s="113"/>
      <c r="GQ11" s="110">
        <f t="shared" si="22"/>
        <v>2</v>
      </c>
      <c r="GR11" s="112"/>
      <c r="GS11" s="69"/>
      <c r="GT11" s="69"/>
      <c r="GU11" s="69"/>
      <c r="GV11" s="69">
        <v>1</v>
      </c>
      <c r="GW11" s="69"/>
      <c r="GX11" s="69"/>
      <c r="GY11" s="69"/>
      <c r="GZ11" s="69">
        <v>1</v>
      </c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73"/>
      <c r="HZ11" s="69"/>
      <c r="IA11" s="73"/>
      <c r="IB11" s="69"/>
      <c r="IC11" s="73"/>
      <c r="ID11" s="69"/>
      <c r="IE11" s="115"/>
      <c r="IF11" s="112"/>
      <c r="IG11" s="69"/>
      <c r="IH11" s="69"/>
      <c r="II11" s="115"/>
      <c r="IJ11" s="3"/>
      <c r="IK11" s="3"/>
      <c r="IL11" s="3"/>
      <c r="IM11" s="3"/>
      <c r="IN11" s="3"/>
      <c r="IO11" s="3"/>
      <c r="IP11" s="3"/>
      <c r="IQ11" s="3"/>
      <c r="IR11" s="3"/>
    </row>
    <row r="12" spans="1:243" ht="12.75">
      <c r="A12" s="134" t="s">
        <v>51</v>
      </c>
      <c r="B12" s="135" t="s">
        <v>72</v>
      </c>
      <c r="C12" s="23">
        <f t="shared" si="10"/>
        <v>27</v>
      </c>
      <c r="D12" s="17">
        <f t="shared" si="11"/>
        <v>21</v>
      </c>
      <c r="E12" s="69">
        <f t="shared" si="12"/>
        <v>16</v>
      </c>
      <c r="F12" s="17">
        <f t="shared" si="13"/>
        <v>5</v>
      </c>
      <c r="G12" s="17">
        <f t="shared" si="14"/>
        <v>6</v>
      </c>
      <c r="H12" s="69">
        <f t="shared" si="15"/>
        <v>1</v>
      </c>
      <c r="I12" s="167">
        <f t="shared" si="16"/>
        <v>1937</v>
      </c>
      <c r="J12" s="71">
        <f t="shared" si="28"/>
        <v>71.74074074074075</v>
      </c>
      <c r="K12" s="71">
        <f>ABS(I12*100/I1)</f>
        <v>53.80555555555556</v>
      </c>
      <c r="L12" s="70">
        <f>K1</f>
        <v>40</v>
      </c>
      <c r="M12" s="70">
        <f t="shared" si="23"/>
        <v>35</v>
      </c>
      <c r="N12" s="70">
        <f t="shared" si="24"/>
        <v>5</v>
      </c>
      <c r="O12" s="70">
        <f t="shared" si="25"/>
        <v>4</v>
      </c>
      <c r="P12" s="70">
        <f t="shared" si="26"/>
        <v>0</v>
      </c>
      <c r="Q12" s="70">
        <f t="shared" si="27"/>
        <v>1</v>
      </c>
      <c r="R12" s="72">
        <f t="shared" si="17"/>
        <v>8</v>
      </c>
      <c r="S12" s="69">
        <f t="shared" si="18"/>
        <v>0</v>
      </c>
      <c r="T12" s="69">
        <f t="shared" si="19"/>
        <v>0</v>
      </c>
      <c r="U12" s="69">
        <f t="shared" si="29"/>
        <v>0</v>
      </c>
      <c r="V12" s="73">
        <f t="shared" si="20"/>
        <v>2</v>
      </c>
      <c r="W12" s="108"/>
      <c r="X12" s="112" t="s">
        <v>84</v>
      </c>
      <c r="Y12" s="69" t="s">
        <v>84</v>
      </c>
      <c r="Z12" s="69" t="s">
        <v>93</v>
      </c>
      <c r="AA12" s="69" t="s">
        <v>93</v>
      </c>
      <c r="AB12" s="69" t="s">
        <v>93</v>
      </c>
      <c r="AC12" s="69" t="s">
        <v>93</v>
      </c>
      <c r="AD12" s="69" t="s">
        <v>93</v>
      </c>
      <c r="AE12" s="69" t="s">
        <v>84</v>
      </c>
      <c r="AF12" s="69" t="s">
        <v>84</v>
      </c>
      <c r="AG12" s="69" t="s">
        <v>84</v>
      </c>
      <c r="AH12" s="69" t="s">
        <v>84</v>
      </c>
      <c r="AI12" s="69" t="s">
        <v>84</v>
      </c>
      <c r="AJ12" s="69" t="s">
        <v>84</v>
      </c>
      <c r="AK12" s="140" t="s">
        <v>91</v>
      </c>
      <c r="AL12" s="69" t="s">
        <v>93</v>
      </c>
      <c r="AM12" s="69" t="s">
        <v>84</v>
      </c>
      <c r="AN12" s="69" t="s">
        <v>100</v>
      </c>
      <c r="AO12" s="69" t="s">
        <v>100</v>
      </c>
      <c r="AP12" s="69" t="s">
        <v>93</v>
      </c>
      <c r="AQ12" s="69" t="s">
        <v>100</v>
      </c>
      <c r="AR12" s="69" t="s">
        <v>100</v>
      </c>
      <c r="AS12" s="69" t="s">
        <v>93</v>
      </c>
      <c r="AT12" s="69" t="s">
        <v>93</v>
      </c>
      <c r="AU12" s="69" t="s">
        <v>84</v>
      </c>
      <c r="AV12" s="69" t="s">
        <v>84</v>
      </c>
      <c r="AW12" s="69" t="s">
        <v>93</v>
      </c>
      <c r="AX12" s="69" t="s">
        <v>84</v>
      </c>
      <c r="AY12" s="69" t="s">
        <v>93</v>
      </c>
      <c r="AZ12" s="69" t="s">
        <v>84</v>
      </c>
      <c r="BA12" s="69" t="s">
        <v>84</v>
      </c>
      <c r="BB12" s="69" t="s">
        <v>84</v>
      </c>
      <c r="BC12" s="69" t="s">
        <v>84</v>
      </c>
      <c r="BD12" s="69" t="s">
        <v>93</v>
      </c>
      <c r="BE12" s="73" t="s">
        <v>84</v>
      </c>
      <c r="BF12" s="69" t="s">
        <v>84</v>
      </c>
      <c r="BG12" s="73" t="s">
        <v>84</v>
      </c>
      <c r="BH12" s="69" t="s">
        <v>84</v>
      </c>
      <c r="BI12" s="73" t="s">
        <v>93</v>
      </c>
      <c r="BJ12" s="69" t="s">
        <v>93</v>
      </c>
      <c r="BK12" s="69" t="s">
        <v>84</v>
      </c>
      <c r="BL12" s="69"/>
      <c r="BM12" s="69"/>
      <c r="BN12" s="69"/>
      <c r="BO12" s="113"/>
      <c r="BP12" s="108"/>
      <c r="BQ12" s="112">
        <v>90</v>
      </c>
      <c r="BR12" s="69">
        <v>90</v>
      </c>
      <c r="BS12" s="69"/>
      <c r="BT12" s="69">
        <v>32</v>
      </c>
      <c r="BU12" s="69"/>
      <c r="BV12" s="69"/>
      <c r="BW12" s="69"/>
      <c r="BX12" s="69">
        <v>85</v>
      </c>
      <c r="BY12" s="69">
        <v>90</v>
      </c>
      <c r="BZ12" s="69">
        <v>77</v>
      </c>
      <c r="CA12" s="69">
        <v>90</v>
      </c>
      <c r="CB12" s="69">
        <v>90</v>
      </c>
      <c r="CC12" s="69">
        <v>90</v>
      </c>
      <c r="CD12" s="140" t="s">
        <v>91</v>
      </c>
      <c r="CE12" s="69" t="s">
        <v>93</v>
      </c>
      <c r="CF12" s="69">
        <v>90</v>
      </c>
      <c r="CG12" s="69"/>
      <c r="CH12" s="69"/>
      <c r="CI12" s="69">
        <v>1</v>
      </c>
      <c r="CJ12" s="69"/>
      <c r="CK12" s="69"/>
      <c r="CL12" s="69"/>
      <c r="CM12" s="69">
        <v>26</v>
      </c>
      <c r="CN12" s="69">
        <v>45</v>
      </c>
      <c r="CO12" s="69">
        <v>90</v>
      </c>
      <c r="CP12" s="69"/>
      <c r="CQ12" s="69">
        <v>90</v>
      </c>
      <c r="CR12" s="69"/>
      <c r="CS12" s="69">
        <v>90</v>
      </c>
      <c r="CT12" s="69">
        <v>90</v>
      </c>
      <c r="CU12" s="69">
        <v>90</v>
      </c>
      <c r="CV12" s="69">
        <v>90</v>
      </c>
      <c r="CW12" s="69">
        <v>13</v>
      </c>
      <c r="CX12" s="73">
        <v>90</v>
      </c>
      <c r="CY12" s="69">
        <v>90</v>
      </c>
      <c r="CZ12" s="73">
        <v>56</v>
      </c>
      <c r="DA12" s="69">
        <v>81</v>
      </c>
      <c r="DB12" s="73">
        <v>36</v>
      </c>
      <c r="DC12" s="69">
        <v>45</v>
      </c>
      <c r="DD12" s="69">
        <v>90</v>
      </c>
      <c r="DE12" s="69"/>
      <c r="DF12" s="69"/>
      <c r="DG12" s="69"/>
      <c r="DH12" s="113"/>
      <c r="DI12" s="114"/>
      <c r="DJ12" s="112"/>
      <c r="DK12" s="69"/>
      <c r="DL12" s="69"/>
      <c r="DM12" s="69" t="s">
        <v>89</v>
      </c>
      <c r="DN12" s="69"/>
      <c r="DO12" s="69"/>
      <c r="DP12" s="69"/>
      <c r="DQ12" s="69" t="s">
        <v>90</v>
      </c>
      <c r="DR12" s="69"/>
      <c r="DS12" s="69" t="s">
        <v>90</v>
      </c>
      <c r="DT12" s="69"/>
      <c r="DU12" s="69"/>
      <c r="DV12" s="69"/>
      <c r="DW12" s="69"/>
      <c r="DX12" s="69"/>
      <c r="DY12" s="69"/>
      <c r="DZ12" s="69"/>
      <c r="EA12" s="69"/>
      <c r="EB12" s="69" t="s">
        <v>89</v>
      </c>
      <c r="EC12" s="69"/>
      <c r="ED12" s="69"/>
      <c r="EE12" s="69"/>
      <c r="EF12" s="69" t="s">
        <v>89</v>
      </c>
      <c r="EG12" s="69" t="s">
        <v>90</v>
      </c>
      <c r="EH12" s="69"/>
      <c r="EI12" s="69"/>
      <c r="EJ12" s="69"/>
      <c r="EK12" s="69"/>
      <c r="EL12" s="69"/>
      <c r="EM12" s="69"/>
      <c r="EN12" s="69"/>
      <c r="EO12" s="69"/>
      <c r="EP12" s="69" t="s">
        <v>89</v>
      </c>
      <c r="EQ12" s="73"/>
      <c r="ER12" s="69"/>
      <c r="ES12" s="73" t="s">
        <v>90</v>
      </c>
      <c r="ET12" s="69" t="s">
        <v>90</v>
      </c>
      <c r="EU12" s="73" t="s">
        <v>89</v>
      </c>
      <c r="EV12" s="69" t="s">
        <v>89</v>
      </c>
      <c r="EW12" s="69"/>
      <c r="EX12" s="110">
        <f t="shared" si="21"/>
        <v>8</v>
      </c>
      <c r="EY12" s="112"/>
      <c r="EZ12" s="131">
        <v>1</v>
      </c>
      <c r="FA12" s="69"/>
      <c r="FB12" s="131">
        <v>1</v>
      </c>
      <c r="FC12" s="69"/>
      <c r="FD12" s="69"/>
      <c r="FE12" s="69"/>
      <c r="FF12" s="131">
        <v>1</v>
      </c>
      <c r="FG12" s="131">
        <v>1</v>
      </c>
      <c r="FH12" s="69"/>
      <c r="FI12" s="69"/>
      <c r="FJ12" s="69"/>
      <c r="FK12" s="131">
        <v>1</v>
      </c>
      <c r="FL12" s="140" t="s">
        <v>91</v>
      </c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133">
        <v>1</v>
      </c>
      <c r="FZ12" s="69"/>
      <c r="GA12" s="69"/>
      <c r="GB12" s="69"/>
      <c r="GC12" s="69"/>
      <c r="GD12" s="69"/>
      <c r="GE12" s="69"/>
      <c r="GF12" s="73"/>
      <c r="GG12" s="69"/>
      <c r="GH12" s="133">
        <v>1</v>
      </c>
      <c r="GI12" s="69"/>
      <c r="GJ12" s="133">
        <v>1</v>
      </c>
      <c r="GK12" s="69"/>
      <c r="GL12" s="69"/>
      <c r="GM12" s="69"/>
      <c r="GN12" s="69"/>
      <c r="GO12" s="69"/>
      <c r="GP12" s="113"/>
      <c r="GQ12" s="110">
        <f t="shared" si="22"/>
        <v>2</v>
      </c>
      <c r="GR12" s="112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>
        <v>1</v>
      </c>
      <c r="HQ12" s="69"/>
      <c r="HR12" s="69"/>
      <c r="HS12" s="69"/>
      <c r="HT12" s="69"/>
      <c r="HU12" s="69"/>
      <c r="HV12" s="69"/>
      <c r="HW12" s="69"/>
      <c r="HX12" s="69"/>
      <c r="HY12" s="73"/>
      <c r="HZ12" s="69"/>
      <c r="IA12" s="73"/>
      <c r="IB12" s="69"/>
      <c r="IC12" s="73"/>
      <c r="ID12" s="69"/>
      <c r="IE12" s="115">
        <v>1</v>
      </c>
      <c r="IF12" s="112"/>
      <c r="IG12" s="69"/>
      <c r="IH12" s="69"/>
      <c r="II12" s="115"/>
    </row>
    <row r="13" spans="1:252" s="2" customFormat="1" ht="12.75">
      <c r="A13" s="134" t="s">
        <v>52</v>
      </c>
      <c r="B13" s="135" t="s">
        <v>72</v>
      </c>
      <c r="C13" s="23">
        <f t="shared" si="10"/>
        <v>0</v>
      </c>
      <c r="D13" s="17">
        <f t="shared" si="11"/>
        <v>0</v>
      </c>
      <c r="E13" s="69">
        <f t="shared" si="12"/>
        <v>0</v>
      </c>
      <c r="F13" s="17">
        <f t="shared" si="13"/>
        <v>0</v>
      </c>
      <c r="G13" s="17">
        <f t="shared" si="14"/>
        <v>0</v>
      </c>
      <c r="H13" s="69">
        <f t="shared" si="15"/>
        <v>0</v>
      </c>
      <c r="I13" s="167">
        <f t="shared" si="16"/>
        <v>0</v>
      </c>
      <c r="J13" s="71" t="e">
        <f t="shared" si="28"/>
        <v>#DIV/0!</v>
      </c>
      <c r="K13" s="71">
        <f>ABS(I13*100/I1)</f>
        <v>0</v>
      </c>
      <c r="L13" s="70">
        <f>2</f>
        <v>2</v>
      </c>
      <c r="M13" s="70">
        <f t="shared" si="23"/>
        <v>1</v>
      </c>
      <c r="N13" s="70">
        <f t="shared" si="24"/>
        <v>1</v>
      </c>
      <c r="O13" s="70">
        <f t="shared" si="25"/>
        <v>1</v>
      </c>
      <c r="P13" s="70">
        <f t="shared" si="26"/>
        <v>0</v>
      </c>
      <c r="Q13" s="70">
        <f t="shared" si="27"/>
        <v>0</v>
      </c>
      <c r="R13" s="72">
        <f t="shared" si="17"/>
        <v>0</v>
      </c>
      <c r="S13" s="69">
        <f t="shared" si="18"/>
        <v>0</v>
      </c>
      <c r="T13" s="69">
        <f t="shared" si="19"/>
        <v>0</v>
      </c>
      <c r="U13" s="69">
        <f t="shared" si="29"/>
        <v>0</v>
      </c>
      <c r="V13" s="73">
        <f t="shared" si="20"/>
        <v>0</v>
      </c>
      <c r="W13" s="108"/>
      <c r="X13" s="112" t="s">
        <v>100</v>
      </c>
      <c r="Y13" s="69" t="s">
        <v>93</v>
      </c>
      <c r="Z13" s="69" t="s">
        <v>116</v>
      </c>
      <c r="AA13" s="69" t="s">
        <v>116</v>
      </c>
      <c r="AB13" s="69" t="s">
        <v>116</v>
      </c>
      <c r="AC13" s="69" t="s">
        <v>116</v>
      </c>
      <c r="AD13" s="69" t="s">
        <v>116</v>
      </c>
      <c r="AE13" s="69" t="s">
        <v>116</v>
      </c>
      <c r="AF13" s="69" t="s">
        <v>116</v>
      </c>
      <c r="AG13" s="69" t="s">
        <v>116</v>
      </c>
      <c r="AH13" s="69" t="s">
        <v>116</v>
      </c>
      <c r="AI13" s="69" t="s">
        <v>116</v>
      </c>
      <c r="AJ13" s="69" t="s">
        <v>116</v>
      </c>
      <c r="AK13" s="69" t="s">
        <v>116</v>
      </c>
      <c r="AL13" s="69" t="s">
        <v>116</v>
      </c>
      <c r="AM13" s="69" t="s">
        <v>116</v>
      </c>
      <c r="AN13" s="69" t="s">
        <v>116</v>
      </c>
      <c r="AO13" s="69" t="s">
        <v>116</v>
      </c>
      <c r="AP13" s="69" t="s">
        <v>116</v>
      </c>
      <c r="AQ13" s="69" t="s">
        <v>116</v>
      </c>
      <c r="AR13" s="69" t="s">
        <v>116</v>
      </c>
      <c r="AS13" s="69" t="s">
        <v>116</v>
      </c>
      <c r="AT13" s="69" t="s">
        <v>116</v>
      </c>
      <c r="AU13" s="69" t="s">
        <v>116</v>
      </c>
      <c r="AV13" s="69" t="s">
        <v>116</v>
      </c>
      <c r="AW13" s="69" t="s">
        <v>116</v>
      </c>
      <c r="AX13" s="69" t="s">
        <v>116</v>
      </c>
      <c r="AY13" s="69" t="s">
        <v>116</v>
      </c>
      <c r="AZ13" s="69" t="s">
        <v>116</v>
      </c>
      <c r="BA13" s="69" t="s">
        <v>116</v>
      </c>
      <c r="BB13" s="69" t="s">
        <v>116</v>
      </c>
      <c r="BC13" s="69" t="s">
        <v>116</v>
      </c>
      <c r="BD13" s="69" t="s">
        <v>116</v>
      </c>
      <c r="BE13" s="69" t="s">
        <v>116</v>
      </c>
      <c r="BF13" s="69" t="s">
        <v>116</v>
      </c>
      <c r="BG13" s="69" t="s">
        <v>116</v>
      </c>
      <c r="BH13" s="69" t="s">
        <v>116</v>
      </c>
      <c r="BI13" s="69" t="s">
        <v>116</v>
      </c>
      <c r="BJ13" s="69" t="s">
        <v>116</v>
      </c>
      <c r="BK13" s="69" t="s">
        <v>116</v>
      </c>
      <c r="BL13" s="69"/>
      <c r="BM13" s="69"/>
      <c r="BN13" s="69"/>
      <c r="BO13" s="113"/>
      <c r="BP13" s="108"/>
      <c r="BQ13" s="112"/>
      <c r="BR13" s="69"/>
      <c r="BS13" s="69"/>
      <c r="BT13" s="69"/>
      <c r="BU13" s="69"/>
      <c r="BV13" s="69"/>
      <c r="BW13" s="69"/>
      <c r="BX13" s="69" t="s">
        <v>116</v>
      </c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73"/>
      <c r="CY13" s="69"/>
      <c r="CZ13" s="73"/>
      <c r="DA13" s="69"/>
      <c r="DB13" s="73"/>
      <c r="DC13" s="69"/>
      <c r="DD13" s="69"/>
      <c r="DE13" s="69"/>
      <c r="DF13" s="69"/>
      <c r="DG13" s="69"/>
      <c r="DH13" s="113"/>
      <c r="DI13" s="108"/>
      <c r="DJ13" s="112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73"/>
      <c r="ER13" s="69"/>
      <c r="ES13" s="73"/>
      <c r="ET13" s="69"/>
      <c r="EU13" s="73"/>
      <c r="EV13" s="69"/>
      <c r="EW13" s="69"/>
      <c r="EX13" s="110">
        <f t="shared" si="21"/>
        <v>0</v>
      </c>
      <c r="EY13" s="112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73"/>
      <c r="GG13" s="69"/>
      <c r="GH13" s="73"/>
      <c r="GI13" s="69"/>
      <c r="GJ13" s="73"/>
      <c r="GK13" s="69"/>
      <c r="GL13" s="69"/>
      <c r="GM13" s="69"/>
      <c r="GN13" s="69"/>
      <c r="GO13" s="69"/>
      <c r="GP13" s="113"/>
      <c r="GQ13" s="110">
        <f t="shared" si="22"/>
        <v>0</v>
      </c>
      <c r="GR13" s="112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73"/>
      <c r="HZ13" s="69"/>
      <c r="IA13" s="73"/>
      <c r="IB13" s="69"/>
      <c r="IC13" s="73"/>
      <c r="ID13" s="69"/>
      <c r="IE13" s="115"/>
      <c r="IF13" s="112"/>
      <c r="IG13" s="69"/>
      <c r="IH13" s="69"/>
      <c r="II13" s="115"/>
      <c r="IJ13" s="3"/>
      <c r="IK13" s="3"/>
      <c r="IL13" s="3"/>
      <c r="IM13" s="3"/>
      <c r="IN13" s="3"/>
      <c r="IO13" s="3"/>
      <c r="IP13" s="3"/>
      <c r="IQ13" s="3"/>
      <c r="IR13" s="3"/>
    </row>
    <row r="14" spans="1:243" ht="12.75" hidden="1">
      <c r="A14" s="134"/>
      <c r="B14" s="135"/>
      <c r="C14" s="23"/>
      <c r="D14" s="17"/>
      <c r="E14" s="69"/>
      <c r="F14" s="17"/>
      <c r="G14" s="17"/>
      <c r="H14" s="69"/>
      <c r="I14" s="167"/>
      <c r="J14" s="71"/>
      <c r="K14" s="71"/>
      <c r="L14" s="70"/>
      <c r="M14" s="70"/>
      <c r="N14" s="70"/>
      <c r="O14" s="70"/>
      <c r="P14" s="70"/>
      <c r="Q14" s="70"/>
      <c r="R14" s="72"/>
      <c r="S14" s="69"/>
      <c r="T14" s="69"/>
      <c r="U14" s="69"/>
      <c r="V14" s="73"/>
      <c r="W14" s="108"/>
      <c r="X14" s="112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73"/>
      <c r="BF14" s="69"/>
      <c r="BG14" s="73"/>
      <c r="BH14" s="69"/>
      <c r="BI14" s="73"/>
      <c r="BJ14" s="69"/>
      <c r="BK14" s="69"/>
      <c r="BL14" s="69"/>
      <c r="BM14" s="69"/>
      <c r="BN14" s="69"/>
      <c r="BO14" s="113"/>
      <c r="BP14" s="108"/>
      <c r="BQ14" s="112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73"/>
      <c r="CY14" s="69"/>
      <c r="CZ14" s="73"/>
      <c r="DA14" s="69"/>
      <c r="DB14" s="73"/>
      <c r="DC14" s="69"/>
      <c r="DD14" s="69"/>
      <c r="DE14" s="69"/>
      <c r="DF14" s="69"/>
      <c r="DG14" s="69"/>
      <c r="DH14" s="113"/>
      <c r="DI14" s="114"/>
      <c r="DJ14" s="112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73"/>
      <c r="ER14" s="69"/>
      <c r="ES14" s="73"/>
      <c r="ET14" s="69"/>
      <c r="EU14" s="73"/>
      <c r="EV14" s="69"/>
      <c r="EW14" s="69"/>
      <c r="EX14" s="110"/>
      <c r="EY14" s="112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73"/>
      <c r="GG14" s="69"/>
      <c r="GH14" s="73"/>
      <c r="GI14" s="69"/>
      <c r="GJ14" s="73"/>
      <c r="GK14" s="69"/>
      <c r="GL14" s="69"/>
      <c r="GM14" s="69"/>
      <c r="GN14" s="69"/>
      <c r="GO14" s="69"/>
      <c r="GP14" s="113"/>
      <c r="GQ14" s="110"/>
      <c r="GR14" s="112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73"/>
      <c r="HZ14" s="69"/>
      <c r="IA14" s="73"/>
      <c r="IB14" s="69"/>
      <c r="IC14" s="73"/>
      <c r="ID14" s="69"/>
      <c r="IE14" s="115"/>
      <c r="IF14" s="112"/>
      <c r="IG14" s="69"/>
      <c r="IH14" s="69"/>
      <c r="II14" s="115"/>
    </row>
    <row r="15" spans="1:252" s="2" customFormat="1" ht="12.75">
      <c r="A15" s="134" t="s">
        <v>70</v>
      </c>
      <c r="B15" s="135" t="s">
        <v>74</v>
      </c>
      <c r="C15" s="23">
        <f t="shared" si="10"/>
        <v>34</v>
      </c>
      <c r="D15" s="17">
        <f t="shared" si="11"/>
        <v>34</v>
      </c>
      <c r="E15" s="69">
        <f t="shared" si="12"/>
        <v>31</v>
      </c>
      <c r="F15" s="17">
        <f t="shared" si="13"/>
        <v>4</v>
      </c>
      <c r="G15" s="17">
        <f t="shared" si="14"/>
        <v>0</v>
      </c>
      <c r="H15" s="69">
        <f t="shared" si="15"/>
        <v>0</v>
      </c>
      <c r="I15" s="167">
        <f t="shared" si="16"/>
        <v>2978</v>
      </c>
      <c r="J15" s="71">
        <f t="shared" si="28"/>
        <v>87.58823529411765</v>
      </c>
      <c r="K15" s="71">
        <f>ABS(I15*100/I1)</f>
        <v>82.72222222222223</v>
      </c>
      <c r="L15" s="70">
        <f>K1-2</f>
        <v>38</v>
      </c>
      <c r="M15" s="70">
        <f t="shared" si="23"/>
        <v>34</v>
      </c>
      <c r="N15" s="70">
        <f t="shared" si="24"/>
        <v>4</v>
      </c>
      <c r="O15" s="70">
        <f t="shared" si="25"/>
        <v>1</v>
      </c>
      <c r="P15" s="70">
        <f t="shared" si="26"/>
        <v>2</v>
      </c>
      <c r="Q15" s="70">
        <f t="shared" si="27"/>
        <v>1</v>
      </c>
      <c r="R15" s="72">
        <f t="shared" si="17"/>
        <v>5</v>
      </c>
      <c r="S15" s="69">
        <f t="shared" si="18"/>
        <v>0</v>
      </c>
      <c r="T15" s="69">
        <f t="shared" si="19"/>
        <v>0</v>
      </c>
      <c r="U15" s="69">
        <f t="shared" si="29"/>
        <v>0</v>
      </c>
      <c r="V15" s="73">
        <f t="shared" si="20"/>
        <v>1</v>
      </c>
      <c r="W15" s="108"/>
      <c r="X15" s="112" t="s">
        <v>139</v>
      </c>
      <c r="Y15" s="112" t="s">
        <v>139</v>
      </c>
      <c r="Z15" s="69" t="s">
        <v>84</v>
      </c>
      <c r="AA15" s="69" t="s">
        <v>84</v>
      </c>
      <c r="AB15" s="69" t="s">
        <v>84</v>
      </c>
      <c r="AC15" s="69" t="s">
        <v>84</v>
      </c>
      <c r="AD15" s="69" t="s">
        <v>84</v>
      </c>
      <c r="AE15" s="69" t="s">
        <v>84</v>
      </c>
      <c r="AF15" s="69" t="s">
        <v>94</v>
      </c>
      <c r="AG15" s="69" t="s">
        <v>84</v>
      </c>
      <c r="AH15" s="69" t="s">
        <v>84</v>
      </c>
      <c r="AI15" s="69" t="s">
        <v>84</v>
      </c>
      <c r="AJ15" s="69" t="s">
        <v>84</v>
      </c>
      <c r="AK15" s="69" t="s">
        <v>84</v>
      </c>
      <c r="AL15" s="69" t="s">
        <v>94</v>
      </c>
      <c r="AM15" s="69" t="s">
        <v>84</v>
      </c>
      <c r="AN15" s="69" t="s">
        <v>84</v>
      </c>
      <c r="AO15" s="69" t="s">
        <v>84</v>
      </c>
      <c r="AP15" s="69" t="s">
        <v>84</v>
      </c>
      <c r="AQ15" s="69" t="s">
        <v>84</v>
      </c>
      <c r="AR15" s="69" t="s">
        <v>84</v>
      </c>
      <c r="AS15" s="69" t="s">
        <v>100</v>
      </c>
      <c r="AT15" s="69" t="s">
        <v>84</v>
      </c>
      <c r="AU15" s="69" t="s">
        <v>84</v>
      </c>
      <c r="AV15" s="69" t="s">
        <v>84</v>
      </c>
      <c r="AW15" s="69" t="s">
        <v>84</v>
      </c>
      <c r="AX15" s="69" t="s">
        <v>84</v>
      </c>
      <c r="AY15" s="69" t="s">
        <v>84</v>
      </c>
      <c r="AZ15" s="69" t="s">
        <v>84</v>
      </c>
      <c r="BA15" s="140" t="s">
        <v>91</v>
      </c>
      <c r="BB15" s="69" t="s">
        <v>84</v>
      </c>
      <c r="BC15" s="69" t="s">
        <v>84</v>
      </c>
      <c r="BD15" s="69" t="s">
        <v>84</v>
      </c>
      <c r="BE15" s="73" t="s">
        <v>84</v>
      </c>
      <c r="BF15" s="69" t="s">
        <v>84</v>
      </c>
      <c r="BG15" s="73" t="s">
        <v>84</v>
      </c>
      <c r="BH15" s="69" t="s">
        <v>84</v>
      </c>
      <c r="BI15" s="73" t="s">
        <v>84</v>
      </c>
      <c r="BJ15" s="69" t="s">
        <v>84</v>
      </c>
      <c r="BK15" s="69" t="s">
        <v>84</v>
      </c>
      <c r="BL15" s="69"/>
      <c r="BM15" s="69"/>
      <c r="BN15" s="69"/>
      <c r="BO15" s="113"/>
      <c r="BP15" s="108"/>
      <c r="BQ15" s="112"/>
      <c r="BR15" s="69"/>
      <c r="BS15" s="69">
        <v>90</v>
      </c>
      <c r="BT15" s="69">
        <v>90</v>
      </c>
      <c r="BU15" s="69">
        <v>90</v>
      </c>
      <c r="BV15" s="69">
        <v>90</v>
      </c>
      <c r="BW15" s="69">
        <v>52</v>
      </c>
      <c r="BX15" s="69">
        <v>90</v>
      </c>
      <c r="BY15" s="69"/>
      <c r="BZ15" s="69">
        <v>90</v>
      </c>
      <c r="CA15" s="69">
        <v>90</v>
      </c>
      <c r="CB15" s="69">
        <v>90</v>
      </c>
      <c r="CC15" s="69">
        <v>90</v>
      </c>
      <c r="CD15" s="69">
        <v>74</v>
      </c>
      <c r="CE15" s="69"/>
      <c r="CF15" s="69">
        <v>90</v>
      </c>
      <c r="CG15" s="69">
        <v>90</v>
      </c>
      <c r="CH15" s="69">
        <v>90</v>
      </c>
      <c r="CI15" s="69">
        <v>90</v>
      </c>
      <c r="CJ15" s="69">
        <v>90</v>
      </c>
      <c r="CK15" s="69">
        <v>90</v>
      </c>
      <c r="CL15" s="69"/>
      <c r="CM15" s="69">
        <v>90</v>
      </c>
      <c r="CN15" s="69">
        <v>62</v>
      </c>
      <c r="CO15" s="69">
        <v>90</v>
      </c>
      <c r="CP15" s="69">
        <v>90</v>
      </c>
      <c r="CQ15" s="69">
        <v>90</v>
      </c>
      <c r="CR15" s="69">
        <v>90</v>
      </c>
      <c r="CS15" s="69">
        <v>90</v>
      </c>
      <c r="CT15" s="69"/>
      <c r="CU15" s="69">
        <v>90</v>
      </c>
      <c r="CV15" s="69">
        <v>90</v>
      </c>
      <c r="CW15" s="69">
        <v>90</v>
      </c>
      <c r="CX15" s="73">
        <v>90</v>
      </c>
      <c r="CY15" s="69">
        <v>90</v>
      </c>
      <c r="CZ15" s="73">
        <v>90</v>
      </c>
      <c r="DA15" s="69">
        <v>90</v>
      </c>
      <c r="DB15" s="73">
        <v>90</v>
      </c>
      <c r="DC15" s="69">
        <v>90</v>
      </c>
      <c r="DD15" s="69">
        <v>90</v>
      </c>
      <c r="DE15" s="69"/>
      <c r="DF15" s="69"/>
      <c r="DG15" s="69"/>
      <c r="DH15" s="113"/>
      <c r="DI15" s="114"/>
      <c r="DJ15" s="112"/>
      <c r="DK15" s="69"/>
      <c r="DL15" s="69"/>
      <c r="DM15" s="69"/>
      <c r="DN15" s="69"/>
      <c r="DO15" s="69"/>
      <c r="DP15" s="69" t="s">
        <v>90</v>
      </c>
      <c r="DQ15" s="69"/>
      <c r="DR15" s="69"/>
      <c r="DS15" s="69"/>
      <c r="DT15" s="69"/>
      <c r="DU15" s="69"/>
      <c r="DV15" s="69"/>
      <c r="DW15" s="69" t="s">
        <v>90</v>
      </c>
      <c r="DX15" s="69" t="s">
        <v>90</v>
      </c>
      <c r="DY15" s="69"/>
      <c r="DZ15" s="69"/>
      <c r="EA15" s="69"/>
      <c r="EB15" s="69"/>
      <c r="EC15" s="69"/>
      <c r="ED15" s="69"/>
      <c r="EE15" s="69"/>
      <c r="EF15" s="69"/>
      <c r="EG15" s="69" t="s">
        <v>90</v>
      </c>
      <c r="EH15" s="69"/>
      <c r="EI15" s="69"/>
      <c r="EJ15" s="69"/>
      <c r="EK15" s="69"/>
      <c r="EL15" s="69"/>
      <c r="EM15" s="69"/>
      <c r="EN15" s="69"/>
      <c r="EO15" s="69"/>
      <c r="EP15" s="69"/>
      <c r="EQ15" s="73"/>
      <c r="ER15" s="69"/>
      <c r="ES15" s="73"/>
      <c r="ET15" s="69"/>
      <c r="EU15" s="73"/>
      <c r="EV15" s="69"/>
      <c r="EW15" s="69"/>
      <c r="EX15" s="110">
        <f t="shared" si="21"/>
        <v>5</v>
      </c>
      <c r="EY15" s="112"/>
      <c r="EZ15" s="69"/>
      <c r="FA15" s="69"/>
      <c r="FB15" s="69"/>
      <c r="FC15" s="69"/>
      <c r="FD15" s="69"/>
      <c r="FE15" s="69"/>
      <c r="FF15" s="69"/>
      <c r="FG15" s="69"/>
      <c r="FH15" s="69"/>
      <c r="FI15" s="133">
        <v>1</v>
      </c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133">
        <v>1</v>
      </c>
      <c r="FX15" s="133">
        <v>1</v>
      </c>
      <c r="FY15" s="69"/>
      <c r="FZ15" s="133">
        <v>1</v>
      </c>
      <c r="GA15" s="69"/>
      <c r="GB15" s="69"/>
      <c r="GC15" s="69"/>
      <c r="GD15" s="69"/>
      <c r="GE15" s="69"/>
      <c r="GF15" s="133">
        <v>1</v>
      </c>
      <c r="GG15" s="69"/>
      <c r="GH15" s="73"/>
      <c r="GI15" s="69"/>
      <c r="GJ15" s="73"/>
      <c r="GK15" s="69"/>
      <c r="GL15" s="69"/>
      <c r="GM15" s="69"/>
      <c r="GN15" s="69"/>
      <c r="GO15" s="69"/>
      <c r="GP15" s="113"/>
      <c r="GQ15" s="110">
        <f t="shared" si="22"/>
        <v>1</v>
      </c>
      <c r="GR15" s="112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>
        <v>1</v>
      </c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73"/>
      <c r="HZ15" s="69"/>
      <c r="IA15" s="73"/>
      <c r="IB15" s="69"/>
      <c r="IC15" s="73"/>
      <c r="ID15" s="69"/>
      <c r="IE15" s="115"/>
      <c r="IF15" s="112"/>
      <c r="IG15" s="69"/>
      <c r="IH15" s="69"/>
      <c r="II15" s="115"/>
      <c r="IJ15" s="3"/>
      <c r="IK15" s="3"/>
      <c r="IL15" s="3"/>
      <c r="IM15" s="3"/>
      <c r="IN15" s="3"/>
      <c r="IO15" s="3"/>
      <c r="IP15" s="3"/>
      <c r="IQ15" s="3"/>
      <c r="IR15" s="3"/>
    </row>
    <row r="16" spans="1:243" ht="12.75">
      <c r="A16" s="134" t="s">
        <v>67</v>
      </c>
      <c r="B16" s="135" t="s">
        <v>73</v>
      </c>
      <c r="C16" s="23">
        <f t="shared" si="10"/>
        <v>1</v>
      </c>
      <c r="D16" s="17">
        <f t="shared" si="11"/>
        <v>1</v>
      </c>
      <c r="E16" s="69">
        <f t="shared" si="12"/>
        <v>0</v>
      </c>
      <c r="F16" s="17">
        <f t="shared" si="13"/>
        <v>1</v>
      </c>
      <c r="G16" s="17">
        <f t="shared" si="14"/>
        <v>0</v>
      </c>
      <c r="H16" s="69">
        <f t="shared" si="15"/>
        <v>0</v>
      </c>
      <c r="I16" s="167">
        <f t="shared" si="16"/>
        <v>25</v>
      </c>
      <c r="J16" s="71">
        <f t="shared" si="28"/>
        <v>25</v>
      </c>
      <c r="K16" s="71">
        <f>ABS(I16*100/I1)</f>
        <v>0.6944444444444444</v>
      </c>
      <c r="L16" s="70">
        <f>K1</f>
        <v>40</v>
      </c>
      <c r="M16" s="70">
        <f t="shared" si="23"/>
        <v>1</v>
      </c>
      <c r="N16" s="70">
        <f t="shared" si="24"/>
        <v>35</v>
      </c>
      <c r="O16" s="70">
        <f t="shared" si="25"/>
        <v>3</v>
      </c>
      <c r="P16" s="70">
        <f t="shared" si="26"/>
        <v>32</v>
      </c>
      <c r="Q16" s="70">
        <f t="shared" si="27"/>
        <v>0</v>
      </c>
      <c r="R16" s="72">
        <f t="shared" si="17"/>
        <v>0</v>
      </c>
      <c r="S16" s="69">
        <f t="shared" si="18"/>
        <v>0</v>
      </c>
      <c r="T16" s="69">
        <f t="shared" si="19"/>
        <v>0</v>
      </c>
      <c r="U16" s="69">
        <f t="shared" si="29"/>
        <v>0</v>
      </c>
      <c r="V16" s="73">
        <f t="shared" si="20"/>
        <v>0</v>
      </c>
      <c r="W16" s="108"/>
      <c r="X16" s="112" t="s">
        <v>100</v>
      </c>
      <c r="Y16" s="69" t="s">
        <v>84</v>
      </c>
      <c r="Z16" s="69" t="s">
        <v>100</v>
      </c>
      <c r="AA16" s="69" t="s">
        <v>100</v>
      </c>
      <c r="AB16" s="69" t="s">
        <v>94</v>
      </c>
      <c r="AC16" s="69" t="s">
        <v>94</v>
      </c>
      <c r="AD16" s="69" t="s">
        <v>94</v>
      </c>
      <c r="AE16" s="69" t="s">
        <v>94</v>
      </c>
      <c r="AF16" s="69" t="s">
        <v>94</v>
      </c>
      <c r="AG16" s="69" t="s">
        <v>94</v>
      </c>
      <c r="AH16" s="69" t="s">
        <v>94</v>
      </c>
      <c r="AI16" s="69" t="s">
        <v>94</v>
      </c>
      <c r="AJ16" s="69" t="s">
        <v>94</v>
      </c>
      <c r="AK16" s="69" t="s">
        <v>94</v>
      </c>
      <c r="AL16" s="69" t="s">
        <v>94</v>
      </c>
      <c r="AM16" s="69" t="s">
        <v>94</v>
      </c>
      <c r="AN16" s="69" t="s">
        <v>94</v>
      </c>
      <c r="AO16" s="69" t="s">
        <v>94</v>
      </c>
      <c r="AP16" s="69" t="s">
        <v>94</v>
      </c>
      <c r="AQ16" s="69" t="s">
        <v>94</v>
      </c>
      <c r="AR16" s="69" t="s">
        <v>94</v>
      </c>
      <c r="AS16" s="69" t="s">
        <v>94</v>
      </c>
      <c r="AT16" s="69" t="s">
        <v>94</v>
      </c>
      <c r="AU16" s="69" t="s">
        <v>94</v>
      </c>
      <c r="AV16" s="69" t="s">
        <v>94</v>
      </c>
      <c r="AW16" s="69" t="s">
        <v>94</v>
      </c>
      <c r="AX16" s="69" t="s">
        <v>94</v>
      </c>
      <c r="AY16" s="69" t="s">
        <v>94</v>
      </c>
      <c r="AZ16" s="69" t="s">
        <v>94</v>
      </c>
      <c r="BA16" s="69" t="s">
        <v>94</v>
      </c>
      <c r="BB16" s="69" t="s">
        <v>94</v>
      </c>
      <c r="BC16" s="69" t="s">
        <v>94</v>
      </c>
      <c r="BD16" s="69" t="s">
        <v>94</v>
      </c>
      <c r="BE16" s="73" t="s">
        <v>94</v>
      </c>
      <c r="BF16" s="69" t="s">
        <v>94</v>
      </c>
      <c r="BG16" s="73" t="s">
        <v>94</v>
      </c>
      <c r="BH16" s="69"/>
      <c r="BI16" s="73"/>
      <c r="BJ16" s="69"/>
      <c r="BK16" s="69"/>
      <c r="BL16" s="69"/>
      <c r="BM16" s="69"/>
      <c r="BN16" s="69"/>
      <c r="BO16" s="113"/>
      <c r="BP16" s="108"/>
      <c r="BQ16" s="112"/>
      <c r="BR16" s="69">
        <v>25</v>
      </c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 t="s">
        <v>94</v>
      </c>
      <c r="CX16" s="73" t="s">
        <v>94</v>
      </c>
      <c r="CY16" s="69"/>
      <c r="CZ16" s="73" t="s">
        <v>94</v>
      </c>
      <c r="DA16" s="69"/>
      <c r="DB16" s="73"/>
      <c r="DC16" s="69"/>
      <c r="DD16" s="69"/>
      <c r="DE16" s="69"/>
      <c r="DF16" s="69"/>
      <c r="DG16" s="69"/>
      <c r="DH16" s="113"/>
      <c r="DI16" s="114"/>
      <c r="DJ16" s="112"/>
      <c r="DK16" s="69" t="s">
        <v>90</v>
      </c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73"/>
      <c r="ER16" s="69"/>
      <c r="ES16" s="73"/>
      <c r="ET16" s="69"/>
      <c r="EU16" s="73"/>
      <c r="EV16" s="69"/>
      <c r="EW16" s="69"/>
      <c r="EX16" s="110">
        <f t="shared" si="21"/>
        <v>0</v>
      </c>
      <c r="EY16" s="112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73"/>
      <c r="GG16" s="69"/>
      <c r="GH16" s="73"/>
      <c r="GI16" s="69"/>
      <c r="GJ16" s="73"/>
      <c r="GK16" s="69"/>
      <c r="GL16" s="69"/>
      <c r="GM16" s="69"/>
      <c r="GN16" s="69"/>
      <c r="GO16" s="69"/>
      <c r="GP16" s="113"/>
      <c r="GQ16" s="110">
        <f t="shared" si="22"/>
        <v>0</v>
      </c>
      <c r="GR16" s="112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73"/>
      <c r="HZ16" s="69"/>
      <c r="IA16" s="73"/>
      <c r="IB16" s="69"/>
      <c r="IC16" s="73"/>
      <c r="ID16" s="69"/>
      <c r="IE16" s="115"/>
      <c r="IF16" s="112"/>
      <c r="IG16" s="69"/>
      <c r="IH16" s="69"/>
      <c r="II16" s="115"/>
    </row>
    <row r="17" spans="1:252" s="2" customFormat="1" ht="12.75">
      <c r="A17" s="134" t="s">
        <v>68</v>
      </c>
      <c r="B17" s="135" t="s">
        <v>72</v>
      </c>
      <c r="C17" s="23">
        <f t="shared" si="10"/>
        <v>1</v>
      </c>
      <c r="D17" s="17">
        <f t="shared" si="11"/>
        <v>1</v>
      </c>
      <c r="E17" s="69">
        <f t="shared" si="12"/>
        <v>0</v>
      </c>
      <c r="F17" s="17">
        <f t="shared" si="13"/>
        <v>1</v>
      </c>
      <c r="G17" s="17">
        <f t="shared" si="14"/>
        <v>0</v>
      </c>
      <c r="H17" s="69">
        <f t="shared" si="15"/>
        <v>0</v>
      </c>
      <c r="I17" s="167">
        <f t="shared" si="16"/>
        <v>65</v>
      </c>
      <c r="J17" s="71">
        <f t="shared" si="28"/>
        <v>65</v>
      </c>
      <c r="K17" s="71">
        <f>ABS(I17*100/I1)</f>
        <v>1.8055555555555556</v>
      </c>
      <c r="L17" s="70">
        <f>K1</f>
        <v>40</v>
      </c>
      <c r="M17" s="70">
        <f t="shared" si="23"/>
        <v>5</v>
      </c>
      <c r="N17" s="162">
        <f t="shared" si="24"/>
        <v>34</v>
      </c>
      <c r="O17" s="70">
        <f t="shared" si="25"/>
        <v>28</v>
      </c>
      <c r="P17" s="70">
        <f t="shared" si="26"/>
        <v>6</v>
      </c>
      <c r="Q17" s="70">
        <f t="shared" si="27"/>
        <v>0</v>
      </c>
      <c r="R17" s="72">
        <f t="shared" si="17"/>
        <v>0</v>
      </c>
      <c r="S17" s="69">
        <f t="shared" si="18"/>
        <v>0</v>
      </c>
      <c r="T17" s="69">
        <f t="shared" si="19"/>
        <v>0</v>
      </c>
      <c r="U17" s="69">
        <f t="shared" si="29"/>
        <v>0</v>
      </c>
      <c r="V17" s="73">
        <f t="shared" si="20"/>
        <v>0</v>
      </c>
      <c r="W17" s="108"/>
      <c r="X17" s="112" t="s">
        <v>94</v>
      </c>
      <c r="Y17" s="69" t="s">
        <v>94</v>
      </c>
      <c r="Z17" s="69" t="s">
        <v>100</v>
      </c>
      <c r="AA17" s="69" t="s">
        <v>100</v>
      </c>
      <c r="AB17" s="69" t="s">
        <v>100</v>
      </c>
      <c r="AC17" s="69" t="s">
        <v>100</v>
      </c>
      <c r="AD17" s="69" t="s">
        <v>100</v>
      </c>
      <c r="AE17" s="69" t="s">
        <v>100</v>
      </c>
      <c r="AF17" s="69" t="s">
        <v>93</v>
      </c>
      <c r="AG17" s="69" t="s">
        <v>100</v>
      </c>
      <c r="AH17" s="69" t="s">
        <v>94</v>
      </c>
      <c r="AI17" s="69" t="s">
        <v>94</v>
      </c>
      <c r="AJ17" s="69" t="s">
        <v>94</v>
      </c>
      <c r="AK17" s="69" t="s">
        <v>94</v>
      </c>
      <c r="AL17" s="69" t="s">
        <v>100</v>
      </c>
      <c r="AM17" s="69" t="s">
        <v>100</v>
      </c>
      <c r="AN17" s="69" t="s">
        <v>100</v>
      </c>
      <c r="AO17" s="69" t="s">
        <v>100</v>
      </c>
      <c r="AP17" s="69" t="s">
        <v>100</v>
      </c>
      <c r="AQ17" s="69" t="s">
        <v>100</v>
      </c>
      <c r="AR17" s="69" t="s">
        <v>100</v>
      </c>
      <c r="AS17" s="69" t="s">
        <v>100</v>
      </c>
      <c r="AT17" s="69" t="s">
        <v>100</v>
      </c>
      <c r="AU17" s="69" t="s">
        <v>100</v>
      </c>
      <c r="AV17" s="69" t="s">
        <v>100</v>
      </c>
      <c r="AW17" s="69" t="s">
        <v>100</v>
      </c>
      <c r="AX17" s="69" t="s">
        <v>100</v>
      </c>
      <c r="AY17" s="69" t="s">
        <v>100</v>
      </c>
      <c r="AZ17" s="69" t="s">
        <v>100</v>
      </c>
      <c r="BA17" s="69" t="s">
        <v>84</v>
      </c>
      <c r="BB17" s="69" t="s">
        <v>93</v>
      </c>
      <c r="BC17" s="69" t="s">
        <v>93</v>
      </c>
      <c r="BD17" s="69" t="s">
        <v>100</v>
      </c>
      <c r="BE17" s="161"/>
      <c r="BF17" s="69" t="s">
        <v>93</v>
      </c>
      <c r="BG17" s="73" t="s">
        <v>100</v>
      </c>
      <c r="BH17" s="69" t="s">
        <v>100</v>
      </c>
      <c r="BI17" s="73" t="s">
        <v>100</v>
      </c>
      <c r="BJ17" s="69" t="s">
        <v>100</v>
      </c>
      <c r="BK17" s="69" t="s">
        <v>100</v>
      </c>
      <c r="BL17" s="69"/>
      <c r="BM17" s="69"/>
      <c r="BN17" s="69"/>
      <c r="BO17" s="113"/>
      <c r="BP17" s="108"/>
      <c r="BQ17" s="112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>
        <v>65</v>
      </c>
      <c r="CU17" s="69"/>
      <c r="CV17" s="69"/>
      <c r="CW17" s="69"/>
      <c r="CX17" s="73"/>
      <c r="CY17" s="69"/>
      <c r="CZ17" s="73"/>
      <c r="DA17" s="69"/>
      <c r="DB17" s="73"/>
      <c r="DC17" s="69"/>
      <c r="DD17" s="69"/>
      <c r="DE17" s="69"/>
      <c r="DF17" s="69"/>
      <c r="DG17" s="69"/>
      <c r="DH17" s="113"/>
      <c r="DI17" s="108"/>
      <c r="DJ17" s="112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 t="s">
        <v>90</v>
      </c>
      <c r="EN17" s="69"/>
      <c r="EO17" s="69"/>
      <c r="EP17" s="69"/>
      <c r="EQ17" s="73"/>
      <c r="ER17" s="69"/>
      <c r="ES17" s="73"/>
      <c r="ET17" s="69"/>
      <c r="EU17" s="73"/>
      <c r="EV17" s="69"/>
      <c r="EW17" s="69"/>
      <c r="EX17" s="110">
        <f t="shared" si="21"/>
        <v>0</v>
      </c>
      <c r="EY17" s="112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73"/>
      <c r="GG17" s="69"/>
      <c r="GH17" s="73"/>
      <c r="GI17" s="69"/>
      <c r="GJ17" s="73"/>
      <c r="GK17" s="69"/>
      <c r="GL17" s="69"/>
      <c r="GM17" s="69"/>
      <c r="GN17" s="69"/>
      <c r="GO17" s="69"/>
      <c r="GP17" s="113"/>
      <c r="GQ17" s="110">
        <f t="shared" si="22"/>
        <v>0</v>
      </c>
      <c r="GR17" s="112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73"/>
      <c r="HZ17" s="69"/>
      <c r="IA17" s="73"/>
      <c r="IB17" s="69"/>
      <c r="IC17" s="73"/>
      <c r="ID17" s="69"/>
      <c r="IE17" s="115"/>
      <c r="IF17" s="112"/>
      <c r="IG17" s="69"/>
      <c r="IH17" s="69"/>
      <c r="II17" s="115"/>
      <c r="IJ17" s="3"/>
      <c r="IK17" s="3"/>
      <c r="IL17" s="3"/>
      <c r="IM17" s="3"/>
      <c r="IN17" s="3"/>
      <c r="IO17" s="3"/>
      <c r="IP17" s="3"/>
      <c r="IQ17" s="3"/>
      <c r="IR17" s="3"/>
    </row>
    <row r="18" spans="1:243" ht="12.75">
      <c r="A18" s="134" t="s">
        <v>66</v>
      </c>
      <c r="B18" s="135" t="s">
        <v>74</v>
      </c>
      <c r="C18" s="23">
        <f t="shared" si="10"/>
        <v>21</v>
      </c>
      <c r="D18" s="17">
        <f t="shared" si="11"/>
        <v>16</v>
      </c>
      <c r="E18" s="69">
        <f t="shared" si="12"/>
        <v>7</v>
      </c>
      <c r="F18" s="17">
        <f t="shared" si="13"/>
        <v>8</v>
      </c>
      <c r="G18" s="17">
        <f t="shared" si="14"/>
        <v>6</v>
      </c>
      <c r="H18" s="69">
        <f t="shared" si="15"/>
        <v>1</v>
      </c>
      <c r="I18" s="167">
        <f t="shared" si="16"/>
        <v>1209</v>
      </c>
      <c r="J18" s="71">
        <f t="shared" si="28"/>
        <v>57.57142857142857</v>
      </c>
      <c r="K18" s="71">
        <f>ABS(I18*100/I1)</f>
        <v>33.583333333333336</v>
      </c>
      <c r="L18" s="70">
        <f>K1-1</f>
        <v>39</v>
      </c>
      <c r="M18" s="70">
        <f t="shared" si="23"/>
        <v>29</v>
      </c>
      <c r="N18" s="162">
        <f t="shared" si="24"/>
        <v>9</v>
      </c>
      <c r="O18" s="70">
        <f t="shared" si="25"/>
        <v>2</v>
      </c>
      <c r="P18" s="70">
        <f t="shared" si="26"/>
        <v>5</v>
      </c>
      <c r="Q18" s="70">
        <f t="shared" si="27"/>
        <v>2</v>
      </c>
      <c r="R18" s="72">
        <f t="shared" si="17"/>
        <v>8</v>
      </c>
      <c r="S18" s="69">
        <f t="shared" si="18"/>
        <v>1</v>
      </c>
      <c r="T18" s="69">
        <f t="shared" si="19"/>
        <v>0</v>
      </c>
      <c r="U18" s="69">
        <f t="shared" si="29"/>
        <v>1</v>
      </c>
      <c r="V18" s="73">
        <f t="shared" si="20"/>
        <v>0</v>
      </c>
      <c r="W18" s="108"/>
      <c r="X18" s="112" t="s">
        <v>139</v>
      </c>
      <c r="Y18" s="69" t="s">
        <v>84</v>
      </c>
      <c r="Z18" s="140" t="s">
        <v>91</v>
      </c>
      <c r="AA18" s="69" t="s">
        <v>84</v>
      </c>
      <c r="AB18" s="69" t="s">
        <v>94</v>
      </c>
      <c r="AC18" s="69" t="s">
        <v>94</v>
      </c>
      <c r="AD18" s="69" t="s">
        <v>84</v>
      </c>
      <c r="AE18" s="69" t="s">
        <v>93</v>
      </c>
      <c r="AF18" s="69" t="s">
        <v>94</v>
      </c>
      <c r="AG18" s="69" t="s">
        <v>94</v>
      </c>
      <c r="AH18" s="69" t="s">
        <v>93</v>
      </c>
      <c r="AI18" s="69" t="s">
        <v>93</v>
      </c>
      <c r="AJ18" s="69" t="s">
        <v>100</v>
      </c>
      <c r="AK18" s="69" t="s">
        <v>93</v>
      </c>
      <c r="AL18" s="69" t="s">
        <v>84</v>
      </c>
      <c r="AM18" s="69" t="s">
        <v>93</v>
      </c>
      <c r="AN18" s="69" t="s">
        <v>100</v>
      </c>
      <c r="AO18" s="69" t="s">
        <v>93</v>
      </c>
      <c r="AP18" s="69" t="s">
        <v>93</v>
      </c>
      <c r="AQ18" s="69" t="s">
        <v>93</v>
      </c>
      <c r="AR18" s="69" t="s">
        <v>93</v>
      </c>
      <c r="AS18" s="69" t="s">
        <v>84</v>
      </c>
      <c r="AT18" s="69" t="s">
        <v>93</v>
      </c>
      <c r="AU18" s="69" t="s">
        <v>93</v>
      </c>
      <c r="AV18" s="69" t="s">
        <v>94</v>
      </c>
      <c r="AW18" s="69" t="s">
        <v>84</v>
      </c>
      <c r="AX18" s="69" t="s">
        <v>84</v>
      </c>
      <c r="AY18" s="69" t="s">
        <v>84</v>
      </c>
      <c r="AZ18" s="69" t="s">
        <v>84</v>
      </c>
      <c r="BA18" s="69" t="s">
        <v>84</v>
      </c>
      <c r="BB18" s="69" t="s">
        <v>84</v>
      </c>
      <c r="BC18" s="140" t="s">
        <v>91</v>
      </c>
      <c r="BD18" s="69" t="s">
        <v>84</v>
      </c>
      <c r="BE18" s="161"/>
      <c r="BF18" s="69" t="s">
        <v>84</v>
      </c>
      <c r="BG18" s="73" t="s">
        <v>84</v>
      </c>
      <c r="BH18" s="69" t="s">
        <v>93</v>
      </c>
      <c r="BI18" s="73" t="s">
        <v>84</v>
      </c>
      <c r="BJ18" s="69" t="s">
        <v>84</v>
      </c>
      <c r="BK18" s="69" t="s">
        <v>93</v>
      </c>
      <c r="BL18" s="69"/>
      <c r="BM18" s="69"/>
      <c r="BN18" s="69"/>
      <c r="BO18" s="113"/>
      <c r="BP18" s="108"/>
      <c r="BQ18" s="112"/>
      <c r="BR18" s="171">
        <v>76</v>
      </c>
      <c r="BS18" s="140" t="s">
        <v>91</v>
      </c>
      <c r="BT18" s="69">
        <v>58</v>
      </c>
      <c r="BU18" s="69"/>
      <c r="BV18" s="69"/>
      <c r="BW18" s="69">
        <v>90</v>
      </c>
      <c r="BX18" s="69"/>
      <c r="BY18" s="69"/>
      <c r="BZ18" s="69"/>
      <c r="CA18" s="69"/>
      <c r="CB18" s="69"/>
      <c r="CC18" s="69"/>
      <c r="CD18" s="69">
        <v>16</v>
      </c>
      <c r="CE18" s="69">
        <v>90</v>
      </c>
      <c r="CF18" s="69"/>
      <c r="CG18" s="69"/>
      <c r="CH18" s="69">
        <v>24</v>
      </c>
      <c r="CI18" s="69"/>
      <c r="CJ18" s="69" t="s">
        <v>93</v>
      </c>
      <c r="CK18" s="69" t="s">
        <v>93</v>
      </c>
      <c r="CL18" s="69">
        <v>90</v>
      </c>
      <c r="CM18" s="69">
        <v>14</v>
      </c>
      <c r="CN18" s="69"/>
      <c r="CO18" s="69"/>
      <c r="CP18" s="69">
        <v>90</v>
      </c>
      <c r="CQ18" s="69">
        <v>45</v>
      </c>
      <c r="CR18" s="69">
        <v>51</v>
      </c>
      <c r="CS18" s="69">
        <v>90</v>
      </c>
      <c r="CT18" s="69">
        <v>72</v>
      </c>
      <c r="CU18" s="69">
        <v>45</v>
      </c>
      <c r="CV18" s="69"/>
      <c r="CW18" s="69">
        <v>45</v>
      </c>
      <c r="CX18" s="73"/>
      <c r="CY18" s="69">
        <v>90</v>
      </c>
      <c r="CZ18" s="73">
        <v>45</v>
      </c>
      <c r="DA18" s="69">
        <v>9</v>
      </c>
      <c r="DB18" s="73">
        <v>90</v>
      </c>
      <c r="DC18" s="69">
        <v>45</v>
      </c>
      <c r="DD18" s="69">
        <v>34</v>
      </c>
      <c r="DE18" s="69"/>
      <c r="DF18" s="69"/>
      <c r="DG18" s="69"/>
      <c r="DH18" s="113"/>
      <c r="DI18" s="114"/>
      <c r="DJ18" s="112"/>
      <c r="DK18" s="69"/>
      <c r="DL18" s="69"/>
      <c r="DM18" s="69" t="s">
        <v>90</v>
      </c>
      <c r="DN18" s="69"/>
      <c r="DO18" s="69"/>
      <c r="DP18" s="69"/>
      <c r="DQ18" s="69"/>
      <c r="DR18" s="69"/>
      <c r="DS18" s="69"/>
      <c r="DT18" s="69"/>
      <c r="DU18" s="69"/>
      <c r="DV18" s="69"/>
      <c r="DW18" s="69" t="s">
        <v>89</v>
      </c>
      <c r="DX18" s="69" t="s">
        <v>89</v>
      </c>
      <c r="DY18" s="69"/>
      <c r="DZ18" s="69"/>
      <c r="EA18" s="69" t="s">
        <v>89</v>
      </c>
      <c r="EB18" s="69"/>
      <c r="EC18" s="69"/>
      <c r="ED18" s="69"/>
      <c r="EE18" s="69"/>
      <c r="EF18" s="69" t="s">
        <v>89</v>
      </c>
      <c r="EG18" s="69"/>
      <c r="EH18" s="69"/>
      <c r="EI18" s="69"/>
      <c r="EJ18" s="69" t="s">
        <v>90</v>
      </c>
      <c r="EK18" s="69" t="s">
        <v>90</v>
      </c>
      <c r="EL18" s="69"/>
      <c r="EM18" s="69" t="s">
        <v>90</v>
      </c>
      <c r="EN18" s="69" t="s">
        <v>90</v>
      </c>
      <c r="EO18" s="69"/>
      <c r="EP18" s="69" t="s">
        <v>90</v>
      </c>
      <c r="EQ18" s="73"/>
      <c r="ER18" s="69"/>
      <c r="ES18" s="73" t="s">
        <v>90</v>
      </c>
      <c r="ET18" s="69" t="s">
        <v>89</v>
      </c>
      <c r="EU18" s="73"/>
      <c r="EV18" s="69" t="s">
        <v>90</v>
      </c>
      <c r="EW18" s="69" t="s">
        <v>89</v>
      </c>
      <c r="EX18" s="132">
        <f t="shared" si="21"/>
        <v>10</v>
      </c>
      <c r="EY18" s="112"/>
      <c r="EZ18" s="131">
        <v>2</v>
      </c>
      <c r="FA18" s="140" t="s">
        <v>91</v>
      </c>
      <c r="FB18" s="69"/>
      <c r="FC18" s="69"/>
      <c r="FD18" s="69"/>
      <c r="FE18" s="131">
        <v>1</v>
      </c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131">
        <v>1</v>
      </c>
      <c r="FY18" s="131">
        <v>1</v>
      </c>
      <c r="FZ18" s="69"/>
      <c r="GA18" s="133">
        <v>1</v>
      </c>
      <c r="GB18" s="133">
        <v>1</v>
      </c>
      <c r="GC18" s="69"/>
      <c r="GD18" s="140" t="s">
        <v>91</v>
      </c>
      <c r="GE18" s="69"/>
      <c r="GF18" s="73"/>
      <c r="GG18" s="133">
        <v>1</v>
      </c>
      <c r="GH18" s="133">
        <v>1</v>
      </c>
      <c r="GI18" s="69"/>
      <c r="GJ18" s="133">
        <v>1</v>
      </c>
      <c r="GK18" s="69"/>
      <c r="GL18" s="69"/>
      <c r="GM18" s="69"/>
      <c r="GN18" s="69"/>
      <c r="GO18" s="69"/>
      <c r="GP18" s="113"/>
      <c r="GQ18" s="110">
        <f t="shared" si="22"/>
        <v>0</v>
      </c>
      <c r="GR18" s="112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73"/>
      <c r="HZ18" s="69"/>
      <c r="IA18" s="73"/>
      <c r="IB18" s="69"/>
      <c r="IC18" s="73"/>
      <c r="ID18" s="69"/>
      <c r="IE18" s="115"/>
      <c r="IF18" s="112"/>
      <c r="IG18" s="69"/>
      <c r="IH18" s="69"/>
      <c r="II18" s="115"/>
    </row>
    <row r="19" spans="1:252" s="2" customFormat="1" ht="12.75">
      <c r="A19" s="134" t="s">
        <v>64</v>
      </c>
      <c r="B19" s="135" t="s">
        <v>73</v>
      </c>
      <c r="C19" s="23">
        <f t="shared" si="10"/>
        <v>33</v>
      </c>
      <c r="D19" s="17">
        <f t="shared" si="11"/>
        <v>33</v>
      </c>
      <c r="E19" s="69">
        <f t="shared" si="12"/>
        <v>30</v>
      </c>
      <c r="F19" s="17">
        <f t="shared" si="13"/>
        <v>2</v>
      </c>
      <c r="G19" s="17">
        <f t="shared" si="14"/>
        <v>0</v>
      </c>
      <c r="H19" s="69">
        <f t="shared" si="15"/>
        <v>2</v>
      </c>
      <c r="I19" s="167">
        <f t="shared" si="16"/>
        <v>2915</v>
      </c>
      <c r="J19" s="71">
        <f t="shared" si="28"/>
        <v>88.33333333333333</v>
      </c>
      <c r="K19" s="71">
        <f>ABS(I19*100/I1)</f>
        <v>80.97222222222223</v>
      </c>
      <c r="L19" s="70">
        <f>K1-2</f>
        <v>38</v>
      </c>
      <c r="M19" s="70">
        <f t="shared" si="23"/>
        <v>33</v>
      </c>
      <c r="N19" s="70">
        <f t="shared" si="24"/>
        <v>5</v>
      </c>
      <c r="O19" s="70">
        <f t="shared" si="25"/>
        <v>0</v>
      </c>
      <c r="P19" s="70">
        <f t="shared" si="26"/>
        <v>2</v>
      </c>
      <c r="Q19" s="70">
        <f t="shared" si="27"/>
        <v>3</v>
      </c>
      <c r="R19" s="72">
        <f t="shared" si="17"/>
        <v>15</v>
      </c>
      <c r="S19" s="69">
        <f t="shared" si="18"/>
        <v>1</v>
      </c>
      <c r="T19" s="69">
        <f t="shared" si="19"/>
        <v>0</v>
      </c>
      <c r="U19" s="69">
        <f t="shared" si="29"/>
        <v>1</v>
      </c>
      <c r="V19" s="73">
        <f t="shared" si="20"/>
        <v>0</v>
      </c>
      <c r="W19" s="108"/>
      <c r="X19" s="112" t="s">
        <v>139</v>
      </c>
      <c r="Y19" s="112" t="s">
        <v>139</v>
      </c>
      <c r="Z19" s="69" t="s">
        <v>84</v>
      </c>
      <c r="AA19" s="69" t="s">
        <v>84</v>
      </c>
      <c r="AB19" s="69" t="s">
        <v>84</v>
      </c>
      <c r="AC19" s="69" t="s">
        <v>84</v>
      </c>
      <c r="AD19" s="69" t="s">
        <v>84</v>
      </c>
      <c r="AE19" s="140" t="s">
        <v>91</v>
      </c>
      <c r="AF19" s="69" t="s">
        <v>84</v>
      </c>
      <c r="AG19" s="69" t="s">
        <v>84</v>
      </c>
      <c r="AH19" s="69" t="s">
        <v>84</v>
      </c>
      <c r="AI19" s="69" t="s">
        <v>84</v>
      </c>
      <c r="AJ19" s="69" t="s">
        <v>84</v>
      </c>
      <c r="AK19" s="69" t="s">
        <v>84</v>
      </c>
      <c r="AL19" s="69" t="s">
        <v>84</v>
      </c>
      <c r="AM19" s="140" t="s">
        <v>91</v>
      </c>
      <c r="AN19" s="69" t="s">
        <v>84</v>
      </c>
      <c r="AO19" s="69" t="s">
        <v>84</v>
      </c>
      <c r="AP19" s="69" t="s">
        <v>84</v>
      </c>
      <c r="AQ19" s="69" t="s">
        <v>84</v>
      </c>
      <c r="AR19" s="69" t="s">
        <v>84</v>
      </c>
      <c r="AS19" s="69" t="s">
        <v>84</v>
      </c>
      <c r="AT19" s="69" t="s">
        <v>84</v>
      </c>
      <c r="AU19" s="69" t="s">
        <v>84</v>
      </c>
      <c r="AV19" s="69" t="s">
        <v>84</v>
      </c>
      <c r="AW19" s="69" t="s">
        <v>84</v>
      </c>
      <c r="AX19" s="69" t="s">
        <v>84</v>
      </c>
      <c r="AY19" s="69" t="s">
        <v>84</v>
      </c>
      <c r="AZ19" s="69" t="s">
        <v>94</v>
      </c>
      <c r="BA19" s="69" t="s">
        <v>94</v>
      </c>
      <c r="BB19" s="69" t="s">
        <v>84</v>
      </c>
      <c r="BC19" s="140" t="s">
        <v>91</v>
      </c>
      <c r="BD19" s="69" t="s">
        <v>84</v>
      </c>
      <c r="BE19" s="73" t="s">
        <v>84</v>
      </c>
      <c r="BF19" s="69" t="s">
        <v>84</v>
      </c>
      <c r="BG19" s="73" t="s">
        <v>84</v>
      </c>
      <c r="BH19" s="69" t="s">
        <v>84</v>
      </c>
      <c r="BI19" s="73" t="s">
        <v>84</v>
      </c>
      <c r="BJ19" s="69" t="s">
        <v>84</v>
      </c>
      <c r="BK19" s="69" t="s">
        <v>84</v>
      </c>
      <c r="BL19" s="69"/>
      <c r="BM19" s="69"/>
      <c r="BN19" s="69"/>
      <c r="BO19" s="113"/>
      <c r="BP19" s="108"/>
      <c r="BQ19" s="112"/>
      <c r="BR19" s="69"/>
      <c r="BS19" s="69">
        <v>90</v>
      </c>
      <c r="BT19" s="69">
        <v>90</v>
      </c>
      <c r="BU19" s="69">
        <v>90</v>
      </c>
      <c r="BV19" s="69">
        <v>90</v>
      </c>
      <c r="BW19" s="69">
        <v>90</v>
      </c>
      <c r="BX19" s="140" t="s">
        <v>91</v>
      </c>
      <c r="BY19" s="69">
        <v>90</v>
      </c>
      <c r="BZ19" s="171">
        <v>79</v>
      </c>
      <c r="CA19" s="69">
        <v>90</v>
      </c>
      <c r="CB19" s="69">
        <v>90</v>
      </c>
      <c r="CC19" s="69">
        <v>90</v>
      </c>
      <c r="CD19" s="69">
        <v>90</v>
      </c>
      <c r="CE19" s="69">
        <v>90</v>
      </c>
      <c r="CF19" s="140" t="s">
        <v>91</v>
      </c>
      <c r="CG19" s="69">
        <v>90</v>
      </c>
      <c r="CH19" s="69">
        <v>66</v>
      </c>
      <c r="CI19" s="69">
        <v>90</v>
      </c>
      <c r="CJ19" s="69">
        <v>70</v>
      </c>
      <c r="CK19" s="69">
        <v>90</v>
      </c>
      <c r="CL19" s="69">
        <v>90</v>
      </c>
      <c r="CM19" s="69">
        <v>90</v>
      </c>
      <c r="CN19" s="69">
        <v>90</v>
      </c>
      <c r="CO19" s="69">
        <v>90</v>
      </c>
      <c r="CP19" s="69">
        <v>90</v>
      </c>
      <c r="CQ19" s="69">
        <v>90</v>
      </c>
      <c r="CR19" s="69">
        <v>90</v>
      </c>
      <c r="CS19" s="69"/>
      <c r="CT19" s="69"/>
      <c r="CU19" s="69">
        <v>90</v>
      </c>
      <c r="CV19" s="69"/>
      <c r="CW19" s="69">
        <v>90</v>
      </c>
      <c r="CX19" s="73">
        <v>90</v>
      </c>
      <c r="CY19" s="69">
        <v>90</v>
      </c>
      <c r="CZ19" s="73">
        <v>90</v>
      </c>
      <c r="DA19" s="69">
        <v>90</v>
      </c>
      <c r="DB19" s="73">
        <v>90</v>
      </c>
      <c r="DC19" s="69">
        <v>90</v>
      </c>
      <c r="DD19" s="69">
        <v>90</v>
      </c>
      <c r="DE19" s="69"/>
      <c r="DF19" s="69"/>
      <c r="DG19" s="69"/>
      <c r="DH19" s="113"/>
      <c r="DI19" s="108"/>
      <c r="DJ19" s="112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 t="s">
        <v>90</v>
      </c>
      <c r="EB19" s="69"/>
      <c r="EC19" s="69" t="s">
        <v>90</v>
      </c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73"/>
      <c r="ER19" s="69"/>
      <c r="ES19" s="73"/>
      <c r="ET19" s="69"/>
      <c r="EU19" s="73"/>
      <c r="EV19" s="69"/>
      <c r="EW19" s="69"/>
      <c r="EX19" s="110">
        <f t="shared" si="21"/>
        <v>17</v>
      </c>
      <c r="EY19" s="112"/>
      <c r="EZ19" s="69"/>
      <c r="FA19" s="69"/>
      <c r="FB19" s="69"/>
      <c r="FC19" s="69"/>
      <c r="FD19" s="69"/>
      <c r="FE19" s="131">
        <v>1</v>
      </c>
      <c r="FF19" s="140" t="s">
        <v>91</v>
      </c>
      <c r="FG19" s="131">
        <v>1</v>
      </c>
      <c r="FH19" s="131">
        <v>2</v>
      </c>
      <c r="FI19" s="131">
        <v>1</v>
      </c>
      <c r="FJ19" s="131">
        <v>1</v>
      </c>
      <c r="FK19" s="69"/>
      <c r="FL19" s="69"/>
      <c r="FM19" s="131">
        <v>1</v>
      </c>
      <c r="FN19" s="140" t="s">
        <v>91</v>
      </c>
      <c r="FO19" s="69"/>
      <c r="FP19" s="131">
        <v>1</v>
      </c>
      <c r="FQ19" s="131">
        <v>1</v>
      </c>
      <c r="FR19" s="131">
        <v>1</v>
      </c>
      <c r="FS19" s="69"/>
      <c r="FT19" s="69"/>
      <c r="FU19" s="69"/>
      <c r="FV19" s="69"/>
      <c r="FW19" s="69"/>
      <c r="FX19" s="131">
        <v>1</v>
      </c>
      <c r="FY19" s="69"/>
      <c r="FZ19" s="69"/>
      <c r="GA19" s="69"/>
      <c r="GB19" s="133">
        <v>1</v>
      </c>
      <c r="GC19" s="69"/>
      <c r="GD19" s="140" t="s">
        <v>91</v>
      </c>
      <c r="GE19" s="69"/>
      <c r="GF19" s="73"/>
      <c r="GG19" s="133">
        <v>1</v>
      </c>
      <c r="GH19" s="133">
        <v>1</v>
      </c>
      <c r="GI19" s="133">
        <v>1</v>
      </c>
      <c r="GJ19" s="73"/>
      <c r="GK19" s="133">
        <v>1</v>
      </c>
      <c r="GL19" s="133">
        <v>1</v>
      </c>
      <c r="GM19" s="69"/>
      <c r="GN19" s="69"/>
      <c r="GO19" s="69"/>
      <c r="GP19" s="113"/>
      <c r="GQ19" s="110">
        <f t="shared" si="22"/>
        <v>0</v>
      </c>
      <c r="GR19" s="112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73"/>
      <c r="HZ19" s="69"/>
      <c r="IA19" s="73"/>
      <c r="IB19" s="69"/>
      <c r="IC19" s="73"/>
      <c r="ID19" s="69"/>
      <c r="IE19" s="115"/>
      <c r="IF19" s="112"/>
      <c r="IG19" s="69"/>
      <c r="IH19" s="69"/>
      <c r="II19" s="115"/>
      <c r="IJ19" s="3"/>
      <c r="IK19" s="3"/>
      <c r="IL19" s="3"/>
      <c r="IM19" s="3"/>
      <c r="IN19" s="3"/>
      <c r="IO19" s="3"/>
      <c r="IP19" s="3"/>
      <c r="IQ19" s="3"/>
      <c r="IR19" s="3"/>
    </row>
    <row r="20" spans="1:243" ht="12.75" hidden="1">
      <c r="A20" s="111"/>
      <c r="B20" s="77"/>
      <c r="C20" s="23">
        <f t="shared" si="10"/>
        <v>0</v>
      </c>
      <c r="D20" s="17">
        <f t="shared" si="11"/>
        <v>0</v>
      </c>
      <c r="E20" s="69">
        <f t="shared" si="12"/>
        <v>0</v>
      </c>
      <c r="F20" s="17">
        <f t="shared" si="13"/>
        <v>0</v>
      </c>
      <c r="G20" s="17">
        <f t="shared" si="14"/>
        <v>0</v>
      </c>
      <c r="H20" s="69">
        <f t="shared" si="15"/>
        <v>0</v>
      </c>
      <c r="I20" s="167">
        <f t="shared" si="16"/>
        <v>0</v>
      </c>
      <c r="J20" s="71" t="e">
        <f t="shared" si="28"/>
        <v>#DIV/0!</v>
      </c>
      <c r="K20" s="71">
        <f>ABS(I20*100/I1)</f>
        <v>0</v>
      </c>
      <c r="L20" s="70">
        <f>K7</f>
        <v>0</v>
      </c>
      <c r="M20" s="70">
        <f t="shared" si="23"/>
        <v>0</v>
      </c>
      <c r="N20" s="70">
        <f t="shared" si="24"/>
        <v>0</v>
      </c>
      <c r="O20" s="70">
        <f t="shared" si="25"/>
        <v>0</v>
      </c>
      <c r="P20" s="70">
        <f t="shared" si="26"/>
        <v>0</v>
      </c>
      <c r="Q20" s="70">
        <f t="shared" si="27"/>
        <v>0</v>
      </c>
      <c r="R20" s="72">
        <f t="shared" si="17"/>
        <v>0</v>
      </c>
      <c r="S20" s="69">
        <f t="shared" si="18"/>
        <v>0</v>
      </c>
      <c r="T20" s="69">
        <f t="shared" si="19"/>
        <v>0</v>
      </c>
      <c r="U20" s="69">
        <f t="shared" si="29"/>
        <v>0</v>
      </c>
      <c r="V20" s="73">
        <f t="shared" si="20"/>
        <v>0</v>
      </c>
      <c r="W20" s="108"/>
      <c r="X20" s="112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73"/>
      <c r="BF20" s="69"/>
      <c r="BG20" s="73"/>
      <c r="BH20" s="69"/>
      <c r="BI20" s="73"/>
      <c r="BJ20" s="69"/>
      <c r="BK20" s="69"/>
      <c r="BL20" s="69"/>
      <c r="BM20" s="69"/>
      <c r="BN20" s="69"/>
      <c r="BO20" s="113"/>
      <c r="BP20" s="108"/>
      <c r="BQ20" s="112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73"/>
      <c r="CY20" s="69"/>
      <c r="CZ20" s="73"/>
      <c r="DA20" s="69"/>
      <c r="DB20" s="73"/>
      <c r="DC20" s="69"/>
      <c r="DD20" s="69"/>
      <c r="DE20" s="69"/>
      <c r="DF20" s="69"/>
      <c r="DG20" s="69"/>
      <c r="DH20" s="113"/>
      <c r="DI20" s="114"/>
      <c r="DJ20" s="112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73"/>
      <c r="ER20" s="69"/>
      <c r="ES20" s="73"/>
      <c r="ET20" s="69"/>
      <c r="EU20" s="73"/>
      <c r="EV20" s="69"/>
      <c r="EW20" s="69"/>
      <c r="EX20" s="110">
        <f t="shared" si="21"/>
        <v>0</v>
      </c>
      <c r="EY20" s="112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73"/>
      <c r="GG20" s="69"/>
      <c r="GH20" s="73"/>
      <c r="GI20" s="69"/>
      <c r="GJ20" s="73"/>
      <c r="GK20" s="69"/>
      <c r="GL20" s="69"/>
      <c r="GM20" s="69"/>
      <c r="GN20" s="69"/>
      <c r="GO20" s="69"/>
      <c r="GP20" s="113"/>
      <c r="GQ20" s="110">
        <f t="shared" si="22"/>
        <v>0</v>
      </c>
      <c r="GR20" s="112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73"/>
      <c r="HZ20" s="69"/>
      <c r="IA20" s="73"/>
      <c r="IB20" s="69"/>
      <c r="IC20" s="73"/>
      <c r="ID20" s="69"/>
      <c r="IE20" s="115"/>
      <c r="IF20" s="112"/>
      <c r="IG20" s="69"/>
      <c r="IH20" s="69"/>
      <c r="II20" s="115"/>
    </row>
    <row r="21" spans="1:252" s="2" customFormat="1" ht="12.75" hidden="1">
      <c r="A21" s="78"/>
      <c r="B21" s="77"/>
      <c r="C21" s="23">
        <f t="shared" si="10"/>
        <v>0</v>
      </c>
      <c r="D21" s="17">
        <f t="shared" si="11"/>
        <v>0</v>
      </c>
      <c r="E21" s="69">
        <f t="shared" si="12"/>
        <v>0</v>
      </c>
      <c r="F21" s="17">
        <f t="shared" si="13"/>
        <v>0</v>
      </c>
      <c r="G21" s="17">
        <f t="shared" si="14"/>
        <v>0</v>
      </c>
      <c r="H21" s="69">
        <f t="shared" si="15"/>
        <v>0</v>
      </c>
      <c r="I21" s="167">
        <f t="shared" si="16"/>
        <v>0</v>
      </c>
      <c r="J21" s="71" t="e">
        <f t="shared" si="28"/>
        <v>#DIV/0!</v>
      </c>
      <c r="K21" s="71">
        <f>ABS(I21*100/I1)</f>
        <v>0</v>
      </c>
      <c r="L21" s="70">
        <f>K17</f>
        <v>1.8055555555555556</v>
      </c>
      <c r="M21" s="70">
        <f t="shared" si="23"/>
        <v>0</v>
      </c>
      <c r="N21" s="70">
        <f t="shared" si="24"/>
        <v>0</v>
      </c>
      <c r="O21" s="70">
        <f t="shared" si="25"/>
        <v>0</v>
      </c>
      <c r="P21" s="70">
        <f t="shared" si="26"/>
        <v>0</v>
      </c>
      <c r="Q21" s="70">
        <f t="shared" si="27"/>
        <v>0</v>
      </c>
      <c r="R21" s="72">
        <f t="shared" si="17"/>
        <v>0</v>
      </c>
      <c r="S21" s="69">
        <f t="shared" si="18"/>
        <v>0</v>
      </c>
      <c r="T21" s="69">
        <f t="shared" si="19"/>
        <v>0</v>
      </c>
      <c r="U21" s="69">
        <f t="shared" si="29"/>
        <v>0</v>
      </c>
      <c r="V21" s="73">
        <f t="shared" si="20"/>
        <v>0</v>
      </c>
      <c r="W21" s="108"/>
      <c r="X21" s="112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73"/>
      <c r="BF21" s="69"/>
      <c r="BG21" s="73"/>
      <c r="BH21" s="69"/>
      <c r="BI21" s="73"/>
      <c r="BJ21" s="69"/>
      <c r="BK21" s="69"/>
      <c r="BL21" s="69"/>
      <c r="BM21" s="69"/>
      <c r="BN21" s="69"/>
      <c r="BO21" s="113"/>
      <c r="BP21" s="108"/>
      <c r="BQ21" s="112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73"/>
      <c r="CY21" s="69"/>
      <c r="CZ21" s="73"/>
      <c r="DA21" s="69"/>
      <c r="DB21" s="73"/>
      <c r="DC21" s="69"/>
      <c r="DD21" s="69"/>
      <c r="DE21" s="69"/>
      <c r="DF21" s="69"/>
      <c r="DG21" s="69"/>
      <c r="DH21" s="113"/>
      <c r="DI21" s="108"/>
      <c r="DJ21" s="112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73"/>
      <c r="ER21" s="69"/>
      <c r="ES21" s="73"/>
      <c r="ET21" s="69"/>
      <c r="EU21" s="73"/>
      <c r="EV21" s="69"/>
      <c r="EW21" s="69"/>
      <c r="EX21" s="110">
        <f t="shared" si="21"/>
        <v>0</v>
      </c>
      <c r="EY21" s="112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73"/>
      <c r="GG21" s="69"/>
      <c r="GH21" s="73"/>
      <c r="GI21" s="69"/>
      <c r="GJ21" s="73"/>
      <c r="GK21" s="69"/>
      <c r="GL21" s="69"/>
      <c r="GM21" s="69"/>
      <c r="GN21" s="69"/>
      <c r="GO21" s="69"/>
      <c r="GP21" s="113"/>
      <c r="GQ21" s="110">
        <f t="shared" si="22"/>
        <v>0</v>
      </c>
      <c r="GR21" s="112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73"/>
      <c r="HZ21" s="69"/>
      <c r="IA21" s="73"/>
      <c r="IB21" s="69"/>
      <c r="IC21" s="73"/>
      <c r="ID21" s="69"/>
      <c r="IE21" s="115"/>
      <c r="IF21" s="112"/>
      <c r="IG21" s="69"/>
      <c r="IH21" s="69"/>
      <c r="II21" s="115"/>
      <c r="IJ21" s="3"/>
      <c r="IK21" s="3"/>
      <c r="IL21" s="3"/>
      <c r="IM21" s="3"/>
      <c r="IN21" s="3"/>
      <c r="IO21" s="3"/>
      <c r="IP21" s="3"/>
      <c r="IQ21" s="3"/>
      <c r="IR21" s="3"/>
    </row>
    <row r="22" spans="1:243" ht="12.75" hidden="1">
      <c r="A22" s="78"/>
      <c r="B22" s="77"/>
      <c r="C22" s="23">
        <f t="shared" si="10"/>
        <v>0</v>
      </c>
      <c r="D22" s="17">
        <f t="shared" si="11"/>
        <v>0</v>
      </c>
      <c r="E22" s="69">
        <f t="shared" si="12"/>
        <v>0</v>
      </c>
      <c r="F22" s="17">
        <f t="shared" si="13"/>
        <v>0</v>
      </c>
      <c r="G22" s="17">
        <f t="shared" si="14"/>
        <v>0</v>
      </c>
      <c r="H22" s="69">
        <f t="shared" si="15"/>
        <v>0</v>
      </c>
      <c r="I22" s="167">
        <f t="shared" si="16"/>
        <v>0</v>
      </c>
      <c r="J22" s="71" t="e">
        <f t="shared" si="28"/>
        <v>#DIV/0!</v>
      </c>
      <c r="K22" s="71">
        <f>ABS(I22*100/I1)</f>
        <v>0</v>
      </c>
      <c r="L22" s="70">
        <f>K7</f>
        <v>0</v>
      </c>
      <c r="M22" s="70">
        <f t="shared" si="23"/>
        <v>0</v>
      </c>
      <c r="N22" s="70">
        <f t="shared" si="24"/>
        <v>0</v>
      </c>
      <c r="O22" s="70">
        <f t="shared" si="25"/>
        <v>0</v>
      </c>
      <c r="P22" s="70">
        <f t="shared" si="26"/>
        <v>0</v>
      </c>
      <c r="Q22" s="70">
        <f t="shared" si="27"/>
        <v>0</v>
      </c>
      <c r="R22" s="72">
        <f t="shared" si="17"/>
        <v>0</v>
      </c>
      <c r="S22" s="69">
        <f t="shared" si="18"/>
        <v>0</v>
      </c>
      <c r="T22" s="69">
        <f t="shared" si="19"/>
        <v>0</v>
      </c>
      <c r="U22" s="69">
        <f t="shared" si="29"/>
        <v>0</v>
      </c>
      <c r="V22" s="73">
        <f t="shared" si="20"/>
        <v>0</v>
      </c>
      <c r="W22" s="108"/>
      <c r="X22" s="112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73"/>
      <c r="BF22" s="69"/>
      <c r="BG22" s="73"/>
      <c r="BH22" s="69"/>
      <c r="BI22" s="73"/>
      <c r="BJ22" s="69"/>
      <c r="BK22" s="69"/>
      <c r="BL22" s="69"/>
      <c r="BM22" s="69"/>
      <c r="BN22" s="69"/>
      <c r="BO22" s="113"/>
      <c r="BP22" s="108"/>
      <c r="BQ22" s="112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73"/>
      <c r="CY22" s="69"/>
      <c r="CZ22" s="73"/>
      <c r="DA22" s="69"/>
      <c r="DB22" s="73"/>
      <c r="DC22" s="69"/>
      <c r="DD22" s="69"/>
      <c r="DE22" s="69"/>
      <c r="DF22" s="69"/>
      <c r="DG22" s="69"/>
      <c r="DH22" s="113"/>
      <c r="DI22" s="114"/>
      <c r="DJ22" s="112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73"/>
      <c r="ER22" s="69"/>
      <c r="ES22" s="73"/>
      <c r="ET22" s="69"/>
      <c r="EU22" s="73"/>
      <c r="EV22" s="69"/>
      <c r="EW22" s="69"/>
      <c r="EX22" s="110">
        <f t="shared" si="21"/>
        <v>0</v>
      </c>
      <c r="EY22" s="112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73"/>
      <c r="GG22" s="69"/>
      <c r="GH22" s="73"/>
      <c r="GI22" s="69"/>
      <c r="GJ22" s="73"/>
      <c r="GK22" s="69"/>
      <c r="GL22" s="69"/>
      <c r="GM22" s="69"/>
      <c r="GN22" s="69"/>
      <c r="GO22" s="69"/>
      <c r="GP22" s="113"/>
      <c r="GQ22" s="110">
        <f t="shared" si="22"/>
        <v>0</v>
      </c>
      <c r="GR22" s="112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73"/>
      <c r="HZ22" s="69"/>
      <c r="IA22" s="73"/>
      <c r="IB22" s="69"/>
      <c r="IC22" s="73"/>
      <c r="ID22" s="69"/>
      <c r="IE22" s="115"/>
      <c r="IF22" s="112"/>
      <c r="IG22" s="69"/>
      <c r="IH22" s="69"/>
      <c r="II22" s="115"/>
    </row>
    <row r="23" spans="1:252" s="2" customFormat="1" ht="12.75" hidden="1">
      <c r="A23" s="78"/>
      <c r="B23" s="77"/>
      <c r="C23" s="23">
        <f t="shared" si="10"/>
        <v>0</v>
      </c>
      <c r="D23" s="17">
        <f t="shared" si="11"/>
        <v>0</v>
      </c>
      <c r="E23" s="69">
        <f t="shared" si="12"/>
        <v>0</v>
      </c>
      <c r="F23" s="17">
        <f t="shared" si="13"/>
        <v>0</v>
      </c>
      <c r="G23" s="17">
        <f t="shared" si="14"/>
        <v>0</v>
      </c>
      <c r="H23" s="69">
        <f t="shared" si="15"/>
        <v>0</v>
      </c>
      <c r="I23" s="167">
        <f t="shared" si="16"/>
        <v>0</v>
      </c>
      <c r="J23" s="71" t="e">
        <f t="shared" si="28"/>
        <v>#DIV/0!</v>
      </c>
      <c r="K23" s="71">
        <f>ABS(I23*100/I1)</f>
        <v>0</v>
      </c>
      <c r="L23" s="70">
        <f>K10</f>
        <v>1.6944444444444444</v>
      </c>
      <c r="M23" s="70">
        <f t="shared" si="23"/>
        <v>0</v>
      </c>
      <c r="N23" s="70">
        <f t="shared" si="24"/>
        <v>0</v>
      </c>
      <c r="O23" s="70">
        <f t="shared" si="25"/>
        <v>0</v>
      </c>
      <c r="P23" s="70">
        <f t="shared" si="26"/>
        <v>0</v>
      </c>
      <c r="Q23" s="70">
        <f t="shared" si="27"/>
        <v>0</v>
      </c>
      <c r="R23" s="72">
        <f t="shared" si="17"/>
        <v>0</v>
      </c>
      <c r="S23" s="69">
        <f t="shared" si="18"/>
        <v>0</v>
      </c>
      <c r="T23" s="69">
        <f t="shared" si="19"/>
        <v>0</v>
      </c>
      <c r="U23" s="69">
        <f t="shared" si="29"/>
        <v>0</v>
      </c>
      <c r="V23" s="73">
        <f t="shared" si="20"/>
        <v>0</v>
      </c>
      <c r="W23" s="108"/>
      <c r="X23" s="112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73"/>
      <c r="BF23" s="69"/>
      <c r="BG23" s="73"/>
      <c r="BH23" s="69"/>
      <c r="BI23" s="73"/>
      <c r="BJ23" s="69"/>
      <c r="BK23" s="69"/>
      <c r="BL23" s="69"/>
      <c r="BM23" s="69"/>
      <c r="BN23" s="69"/>
      <c r="BO23" s="113"/>
      <c r="BP23" s="108"/>
      <c r="BQ23" s="112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73"/>
      <c r="CY23" s="69"/>
      <c r="CZ23" s="73"/>
      <c r="DA23" s="69"/>
      <c r="DB23" s="73"/>
      <c r="DC23" s="69"/>
      <c r="DD23" s="69"/>
      <c r="DE23" s="69"/>
      <c r="DF23" s="69"/>
      <c r="DG23" s="69"/>
      <c r="DH23" s="113"/>
      <c r="DI23" s="108"/>
      <c r="DJ23" s="112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73"/>
      <c r="ER23" s="69"/>
      <c r="ES23" s="73"/>
      <c r="ET23" s="69"/>
      <c r="EU23" s="73"/>
      <c r="EV23" s="69"/>
      <c r="EW23" s="69"/>
      <c r="EX23" s="110">
        <f t="shared" si="21"/>
        <v>0</v>
      </c>
      <c r="EY23" s="112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73"/>
      <c r="GG23" s="69"/>
      <c r="GH23" s="73"/>
      <c r="GI23" s="69"/>
      <c r="GJ23" s="73"/>
      <c r="GK23" s="69"/>
      <c r="GL23" s="69"/>
      <c r="GM23" s="69"/>
      <c r="GN23" s="69"/>
      <c r="GO23" s="69"/>
      <c r="GP23" s="113"/>
      <c r="GQ23" s="110">
        <f t="shared" si="22"/>
        <v>0</v>
      </c>
      <c r="GR23" s="112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73"/>
      <c r="HZ23" s="69"/>
      <c r="IA23" s="73"/>
      <c r="IB23" s="69"/>
      <c r="IC23" s="73"/>
      <c r="ID23" s="69"/>
      <c r="IE23" s="115"/>
      <c r="IF23" s="112"/>
      <c r="IG23" s="69"/>
      <c r="IH23" s="69"/>
      <c r="II23" s="115"/>
      <c r="IJ23" s="3"/>
      <c r="IK23" s="3"/>
      <c r="IL23" s="3"/>
      <c r="IM23" s="3"/>
      <c r="IN23" s="3"/>
      <c r="IO23" s="3"/>
      <c r="IP23" s="3"/>
      <c r="IQ23" s="3"/>
      <c r="IR23" s="3"/>
    </row>
    <row r="24" spans="1:243" ht="12.75">
      <c r="A24" s="111" t="s">
        <v>58</v>
      </c>
      <c r="B24" s="77" t="s">
        <v>75</v>
      </c>
      <c r="C24" s="23">
        <f t="shared" si="10"/>
        <v>1</v>
      </c>
      <c r="D24" s="17">
        <f t="shared" si="11"/>
        <v>0</v>
      </c>
      <c r="E24" s="69">
        <f t="shared" si="12"/>
        <v>0</v>
      </c>
      <c r="F24" s="17">
        <f t="shared" si="13"/>
        <v>0</v>
      </c>
      <c r="G24" s="17">
        <f t="shared" si="14"/>
        <v>1</v>
      </c>
      <c r="H24" s="69">
        <f t="shared" si="15"/>
        <v>0</v>
      </c>
      <c r="I24" s="167">
        <f t="shared" si="16"/>
        <v>21</v>
      </c>
      <c r="J24" s="71">
        <f t="shared" si="28"/>
        <v>21</v>
      </c>
      <c r="K24" s="71">
        <f>ABS(I24*100/I1)</f>
        <v>0.5833333333333334</v>
      </c>
      <c r="L24" s="70">
        <f>2</f>
        <v>2</v>
      </c>
      <c r="M24" s="70">
        <f t="shared" si="23"/>
        <v>2</v>
      </c>
      <c r="N24" s="70">
        <f t="shared" si="24"/>
        <v>0</v>
      </c>
      <c r="O24" s="70">
        <f t="shared" si="25"/>
        <v>0</v>
      </c>
      <c r="P24" s="70">
        <f t="shared" si="26"/>
        <v>0</v>
      </c>
      <c r="Q24" s="70">
        <f t="shared" si="27"/>
        <v>0</v>
      </c>
      <c r="R24" s="72">
        <f t="shared" si="17"/>
        <v>1</v>
      </c>
      <c r="S24" s="69">
        <f t="shared" si="18"/>
        <v>0</v>
      </c>
      <c r="T24" s="69">
        <f t="shared" si="19"/>
        <v>0</v>
      </c>
      <c r="U24" s="69">
        <f t="shared" si="29"/>
        <v>0</v>
      </c>
      <c r="V24" s="73">
        <f t="shared" si="20"/>
        <v>0</v>
      </c>
      <c r="W24" s="108"/>
      <c r="X24" s="112" t="s">
        <v>93</v>
      </c>
      <c r="Y24" s="69" t="s">
        <v>93</v>
      </c>
      <c r="Z24" s="69" t="s">
        <v>116</v>
      </c>
      <c r="AA24" s="69" t="s">
        <v>116</v>
      </c>
      <c r="AB24" s="69" t="s">
        <v>116</v>
      </c>
      <c r="AC24" s="69" t="s">
        <v>116</v>
      </c>
      <c r="AD24" s="69" t="s">
        <v>116</v>
      </c>
      <c r="AE24" s="69" t="s">
        <v>116</v>
      </c>
      <c r="AF24" s="69" t="s">
        <v>116</v>
      </c>
      <c r="AG24" s="69" t="s">
        <v>116</v>
      </c>
      <c r="AH24" s="69" t="s">
        <v>116</v>
      </c>
      <c r="AI24" s="69" t="s">
        <v>116</v>
      </c>
      <c r="AJ24" s="69" t="s">
        <v>116</v>
      </c>
      <c r="AK24" s="69" t="s">
        <v>116</v>
      </c>
      <c r="AL24" s="69" t="s">
        <v>116</v>
      </c>
      <c r="AM24" s="69" t="s">
        <v>116</v>
      </c>
      <c r="AN24" s="69" t="s">
        <v>116</v>
      </c>
      <c r="AO24" s="69" t="s">
        <v>116</v>
      </c>
      <c r="AP24" s="69" t="s">
        <v>116</v>
      </c>
      <c r="AQ24" s="69" t="s">
        <v>116</v>
      </c>
      <c r="AR24" s="69" t="s">
        <v>116</v>
      </c>
      <c r="AS24" s="69" t="s">
        <v>116</v>
      </c>
      <c r="AT24" s="69" t="s">
        <v>116</v>
      </c>
      <c r="AU24" s="69" t="s">
        <v>116</v>
      </c>
      <c r="AV24" s="69" t="s">
        <v>116</v>
      </c>
      <c r="AW24" s="69" t="s">
        <v>116</v>
      </c>
      <c r="AX24" s="69" t="s">
        <v>116</v>
      </c>
      <c r="AY24" s="69" t="s">
        <v>116</v>
      </c>
      <c r="AZ24" s="69" t="s">
        <v>116</v>
      </c>
      <c r="BA24" s="69" t="s">
        <v>116</v>
      </c>
      <c r="BB24" s="69" t="s">
        <v>116</v>
      </c>
      <c r="BC24" s="69" t="s">
        <v>116</v>
      </c>
      <c r="BD24" s="69" t="s">
        <v>116</v>
      </c>
      <c r="BE24" s="69" t="s">
        <v>116</v>
      </c>
      <c r="BF24" s="69" t="s">
        <v>116</v>
      </c>
      <c r="BG24" s="69" t="s">
        <v>116</v>
      </c>
      <c r="BH24" s="69" t="s">
        <v>116</v>
      </c>
      <c r="BI24" s="69" t="s">
        <v>116</v>
      </c>
      <c r="BJ24" s="69" t="s">
        <v>116</v>
      </c>
      <c r="BK24" s="69" t="s">
        <v>116</v>
      </c>
      <c r="BL24" s="69"/>
      <c r="BM24" s="69"/>
      <c r="BN24" s="69"/>
      <c r="BO24" s="113"/>
      <c r="BP24" s="108"/>
      <c r="BQ24" s="112"/>
      <c r="BR24" s="69">
        <v>21</v>
      </c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3"/>
      <c r="CY24" s="69"/>
      <c r="CZ24" s="73"/>
      <c r="DA24" s="69"/>
      <c r="DB24" s="73"/>
      <c r="DC24" s="69"/>
      <c r="DD24" s="69"/>
      <c r="DE24" s="69"/>
      <c r="DF24" s="69"/>
      <c r="DG24" s="69"/>
      <c r="DH24" s="113"/>
      <c r="DI24" s="114"/>
      <c r="DJ24" s="112"/>
      <c r="DK24" s="69" t="s">
        <v>89</v>
      </c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73"/>
      <c r="ER24" s="69"/>
      <c r="ES24" s="73"/>
      <c r="ET24" s="69"/>
      <c r="EU24" s="73"/>
      <c r="EV24" s="69"/>
      <c r="EW24" s="69"/>
      <c r="EX24" s="110">
        <f t="shared" si="21"/>
        <v>1</v>
      </c>
      <c r="EY24" s="112"/>
      <c r="EZ24" s="133">
        <v>1</v>
      </c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73"/>
      <c r="GG24" s="69"/>
      <c r="GH24" s="73"/>
      <c r="GI24" s="69"/>
      <c r="GJ24" s="73"/>
      <c r="GK24" s="69"/>
      <c r="GL24" s="69"/>
      <c r="GM24" s="69"/>
      <c r="GN24" s="69"/>
      <c r="GO24" s="69"/>
      <c r="GP24" s="113"/>
      <c r="GQ24" s="110">
        <f t="shared" si="22"/>
        <v>0</v>
      </c>
      <c r="GR24" s="112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73"/>
      <c r="HZ24" s="69"/>
      <c r="IA24" s="73"/>
      <c r="IB24" s="69"/>
      <c r="IC24" s="73"/>
      <c r="ID24" s="69"/>
      <c r="IE24" s="115"/>
      <c r="IF24" s="112"/>
      <c r="IG24" s="69"/>
      <c r="IH24" s="69"/>
      <c r="II24" s="115"/>
    </row>
    <row r="25" spans="1:243" ht="12.75">
      <c r="A25" s="111" t="s">
        <v>118</v>
      </c>
      <c r="B25" s="77" t="s">
        <v>77</v>
      </c>
      <c r="C25" s="23">
        <f>COUNT(BQ25:DH25)</f>
        <v>4</v>
      </c>
      <c r="D25" s="17">
        <f>COUNTIF(X25:BO25,"T")</f>
        <v>3</v>
      </c>
      <c r="E25" s="69">
        <f>COUNTIF(BQ25:DH25,90)</f>
        <v>1</v>
      </c>
      <c r="F25" s="17">
        <f t="shared" si="13"/>
        <v>2</v>
      </c>
      <c r="G25" s="17">
        <f t="shared" si="14"/>
        <v>1</v>
      </c>
      <c r="H25" s="69">
        <f>COUNTIF(BQ25:DH25,"S")</f>
        <v>0</v>
      </c>
      <c r="I25" s="167">
        <f>SUM(BQ25:DH25)</f>
        <v>241</v>
      </c>
      <c r="J25" s="71">
        <f t="shared" si="28"/>
        <v>60.25</v>
      </c>
      <c r="K25" s="71">
        <f>ABS(I25*100/I1)</f>
        <v>6.694444444444445</v>
      </c>
      <c r="L25" s="70">
        <v>8</v>
      </c>
      <c r="M25" s="70">
        <f>COUNTIF(X25:BO25,"C")+COUNTIF(X25:BO25,"T")</f>
        <v>4</v>
      </c>
      <c r="N25" s="70">
        <f>SUM(O25:Q25)</f>
        <v>3</v>
      </c>
      <c r="O25" s="70">
        <f>COUNTIF(X25:BO25,"DT")</f>
        <v>3</v>
      </c>
      <c r="P25" s="70">
        <f>COUNTIF(X25:BO25,"L")</f>
        <v>0</v>
      </c>
      <c r="Q25" s="70">
        <f>COUNTIF(X25:BO25,"S")</f>
        <v>0</v>
      </c>
      <c r="R25" s="72">
        <f t="shared" si="17"/>
        <v>2</v>
      </c>
      <c r="S25" s="69">
        <f t="shared" si="18"/>
        <v>0</v>
      </c>
      <c r="T25" s="69">
        <f t="shared" si="19"/>
        <v>0</v>
      </c>
      <c r="U25" s="69">
        <f t="shared" si="29"/>
        <v>0</v>
      </c>
      <c r="V25" s="73">
        <f t="shared" si="20"/>
        <v>0</v>
      </c>
      <c r="W25" s="108"/>
      <c r="X25" s="112" t="s">
        <v>139</v>
      </c>
      <c r="Y25" s="112" t="s">
        <v>139</v>
      </c>
      <c r="Z25" s="69" t="s">
        <v>84</v>
      </c>
      <c r="AA25" s="69" t="s">
        <v>84</v>
      </c>
      <c r="AB25" s="69" t="s">
        <v>84</v>
      </c>
      <c r="AC25" s="69" t="s">
        <v>93</v>
      </c>
      <c r="AD25" s="69" t="s">
        <v>100</v>
      </c>
      <c r="AE25" s="69" t="s">
        <v>116</v>
      </c>
      <c r="AF25" s="69" t="s">
        <v>100</v>
      </c>
      <c r="AG25" s="69" t="s">
        <v>100</v>
      </c>
      <c r="AH25" s="69" t="s">
        <v>116</v>
      </c>
      <c r="AI25" s="69" t="s">
        <v>116</v>
      </c>
      <c r="AJ25" s="69" t="s">
        <v>116</v>
      </c>
      <c r="AK25" s="69" t="s">
        <v>116</v>
      </c>
      <c r="AL25" s="69" t="s">
        <v>116</v>
      </c>
      <c r="AM25" s="69" t="s">
        <v>116</v>
      </c>
      <c r="AN25" s="69" t="s">
        <v>116</v>
      </c>
      <c r="AO25" s="69" t="s">
        <v>116</v>
      </c>
      <c r="AP25" s="69" t="s">
        <v>116</v>
      </c>
      <c r="AQ25" s="69" t="s">
        <v>116</v>
      </c>
      <c r="AR25" s="69" t="s">
        <v>116</v>
      </c>
      <c r="AS25" s="69" t="s">
        <v>116</v>
      </c>
      <c r="AT25" s="69" t="s">
        <v>116</v>
      </c>
      <c r="AU25" s="69" t="s">
        <v>116</v>
      </c>
      <c r="AV25" s="69" t="s">
        <v>116</v>
      </c>
      <c r="AW25" s="69" t="s">
        <v>116</v>
      </c>
      <c r="AX25" s="69" t="s">
        <v>116</v>
      </c>
      <c r="AY25" s="69" t="s">
        <v>116</v>
      </c>
      <c r="AZ25" s="69" t="s">
        <v>116</v>
      </c>
      <c r="BA25" s="69" t="s">
        <v>116</v>
      </c>
      <c r="BB25" s="69" t="s">
        <v>116</v>
      </c>
      <c r="BC25" s="69" t="s">
        <v>116</v>
      </c>
      <c r="BD25" s="69" t="s">
        <v>116</v>
      </c>
      <c r="BE25" s="69" t="s">
        <v>116</v>
      </c>
      <c r="BF25" s="69" t="s">
        <v>116</v>
      </c>
      <c r="BG25" s="69" t="s">
        <v>116</v>
      </c>
      <c r="BH25" s="69" t="s">
        <v>116</v>
      </c>
      <c r="BI25" s="69" t="s">
        <v>116</v>
      </c>
      <c r="BJ25" s="69" t="s">
        <v>116</v>
      </c>
      <c r="BK25" s="69" t="s">
        <v>116</v>
      </c>
      <c r="BL25" s="69"/>
      <c r="BM25" s="69"/>
      <c r="BN25" s="69"/>
      <c r="BO25" s="113"/>
      <c r="BP25" s="108"/>
      <c r="BQ25" s="112"/>
      <c r="BR25" s="69"/>
      <c r="BS25" s="69">
        <v>70</v>
      </c>
      <c r="BT25" s="69">
        <v>90</v>
      </c>
      <c r="BU25" s="69">
        <v>50</v>
      </c>
      <c r="BV25" s="69">
        <v>31</v>
      </c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73"/>
      <c r="CY25" s="69"/>
      <c r="CZ25" s="73"/>
      <c r="DA25" s="69"/>
      <c r="DB25" s="73"/>
      <c r="DC25" s="69"/>
      <c r="DD25" s="69"/>
      <c r="DE25" s="69"/>
      <c r="DF25" s="69"/>
      <c r="DG25" s="69"/>
      <c r="DH25" s="113"/>
      <c r="DI25" s="114"/>
      <c r="DJ25" s="112"/>
      <c r="DK25" s="69"/>
      <c r="DL25" s="69" t="s">
        <v>90</v>
      </c>
      <c r="DM25" s="69"/>
      <c r="DN25" s="69" t="s">
        <v>90</v>
      </c>
      <c r="DO25" s="69" t="s">
        <v>89</v>
      </c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73"/>
      <c r="ER25" s="69"/>
      <c r="ES25" s="73"/>
      <c r="ET25" s="69"/>
      <c r="EU25" s="73"/>
      <c r="EV25" s="69"/>
      <c r="EW25" s="69"/>
      <c r="EX25" s="110">
        <f t="shared" si="21"/>
        <v>2</v>
      </c>
      <c r="EY25" s="112"/>
      <c r="EZ25" s="69"/>
      <c r="FA25" s="69"/>
      <c r="FB25" s="69"/>
      <c r="FC25" s="133">
        <v>1</v>
      </c>
      <c r="FD25" s="133">
        <v>1</v>
      </c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73"/>
      <c r="GG25" s="69"/>
      <c r="GH25" s="73"/>
      <c r="GI25" s="69"/>
      <c r="GJ25" s="73"/>
      <c r="GK25" s="69"/>
      <c r="GL25" s="69"/>
      <c r="GM25" s="69"/>
      <c r="GN25" s="69"/>
      <c r="GO25" s="69"/>
      <c r="GP25" s="113"/>
      <c r="GQ25" s="110">
        <f t="shared" si="22"/>
        <v>0</v>
      </c>
      <c r="GR25" s="112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73"/>
      <c r="HZ25" s="69"/>
      <c r="IA25" s="73"/>
      <c r="IB25" s="69"/>
      <c r="IC25" s="73"/>
      <c r="ID25" s="69"/>
      <c r="IE25" s="115"/>
      <c r="IF25" s="112"/>
      <c r="IG25" s="69"/>
      <c r="IH25" s="69"/>
      <c r="II25" s="115"/>
    </row>
    <row r="26" spans="1:252" s="2" customFormat="1" ht="12.75">
      <c r="A26" s="111" t="s">
        <v>59</v>
      </c>
      <c r="B26" s="77" t="s">
        <v>77</v>
      </c>
      <c r="C26" s="23">
        <f t="shared" si="10"/>
        <v>33</v>
      </c>
      <c r="D26" s="17">
        <f t="shared" si="11"/>
        <v>18</v>
      </c>
      <c r="E26" s="69">
        <f t="shared" si="12"/>
        <v>13</v>
      </c>
      <c r="F26" s="17">
        <f t="shared" si="13"/>
        <v>5</v>
      </c>
      <c r="G26" s="17">
        <f t="shared" si="14"/>
        <v>15</v>
      </c>
      <c r="H26" s="69">
        <f t="shared" si="15"/>
        <v>0</v>
      </c>
      <c r="I26" s="167">
        <f t="shared" si="16"/>
        <v>1763</v>
      </c>
      <c r="J26" s="71">
        <f t="shared" si="28"/>
        <v>53.42424242424242</v>
      </c>
      <c r="K26" s="71">
        <f>ABS(I26*100/I1)</f>
        <v>48.97222222222222</v>
      </c>
      <c r="L26" s="70">
        <f>K1</f>
        <v>40</v>
      </c>
      <c r="M26" s="70">
        <f t="shared" si="23"/>
        <v>35</v>
      </c>
      <c r="N26" s="70">
        <f t="shared" si="24"/>
        <v>5</v>
      </c>
      <c r="O26" s="70">
        <f t="shared" si="25"/>
        <v>5</v>
      </c>
      <c r="P26" s="70">
        <f t="shared" si="26"/>
        <v>0</v>
      </c>
      <c r="Q26" s="70">
        <f t="shared" si="27"/>
        <v>0</v>
      </c>
      <c r="R26" s="72">
        <f t="shared" si="17"/>
        <v>5</v>
      </c>
      <c r="S26" s="69">
        <f t="shared" si="18"/>
        <v>0</v>
      </c>
      <c r="T26" s="69">
        <f t="shared" si="19"/>
        <v>0</v>
      </c>
      <c r="U26" s="69">
        <f t="shared" si="29"/>
        <v>0</v>
      </c>
      <c r="V26" s="73">
        <f t="shared" si="20"/>
        <v>1</v>
      </c>
      <c r="W26" s="108"/>
      <c r="X26" s="112" t="s">
        <v>93</v>
      </c>
      <c r="Y26" s="69" t="s">
        <v>100</v>
      </c>
      <c r="Z26" s="69" t="s">
        <v>100</v>
      </c>
      <c r="AA26" s="69" t="s">
        <v>93</v>
      </c>
      <c r="AB26" s="69" t="s">
        <v>100</v>
      </c>
      <c r="AC26" s="69" t="s">
        <v>100</v>
      </c>
      <c r="AD26" s="69" t="s">
        <v>84</v>
      </c>
      <c r="AE26" s="69" t="s">
        <v>93</v>
      </c>
      <c r="AF26" s="69" t="s">
        <v>84</v>
      </c>
      <c r="AG26" s="69" t="s">
        <v>93</v>
      </c>
      <c r="AH26" s="69" t="s">
        <v>93</v>
      </c>
      <c r="AI26" s="69" t="s">
        <v>93</v>
      </c>
      <c r="AJ26" s="69" t="s">
        <v>93</v>
      </c>
      <c r="AK26" s="69" t="s">
        <v>84</v>
      </c>
      <c r="AL26" s="69" t="s">
        <v>84</v>
      </c>
      <c r="AM26" s="69" t="s">
        <v>93</v>
      </c>
      <c r="AN26" s="69" t="s">
        <v>93</v>
      </c>
      <c r="AO26" s="69" t="s">
        <v>93</v>
      </c>
      <c r="AP26" s="69" t="s">
        <v>93</v>
      </c>
      <c r="AQ26" s="69" t="s">
        <v>84</v>
      </c>
      <c r="AR26" s="69" t="s">
        <v>93</v>
      </c>
      <c r="AS26" s="69" t="s">
        <v>93</v>
      </c>
      <c r="AT26" s="69" t="s">
        <v>84</v>
      </c>
      <c r="AU26" s="69" t="s">
        <v>84</v>
      </c>
      <c r="AV26" s="69" t="s">
        <v>84</v>
      </c>
      <c r="AW26" s="69" t="s">
        <v>93</v>
      </c>
      <c r="AX26" s="69" t="s">
        <v>84</v>
      </c>
      <c r="AY26" s="69" t="s">
        <v>84</v>
      </c>
      <c r="AZ26" s="69" t="s">
        <v>84</v>
      </c>
      <c r="BA26" s="69" t="s">
        <v>84</v>
      </c>
      <c r="BB26" s="69" t="s">
        <v>84</v>
      </c>
      <c r="BC26" s="69" t="s">
        <v>84</v>
      </c>
      <c r="BD26" s="69" t="s">
        <v>84</v>
      </c>
      <c r="BE26" s="73" t="s">
        <v>100</v>
      </c>
      <c r="BF26" s="69" t="s">
        <v>93</v>
      </c>
      <c r="BG26" s="73" t="s">
        <v>84</v>
      </c>
      <c r="BH26" s="69" t="s">
        <v>93</v>
      </c>
      <c r="BI26" s="73" t="s">
        <v>84</v>
      </c>
      <c r="BJ26" s="69" t="s">
        <v>84</v>
      </c>
      <c r="BK26" s="69" t="s">
        <v>93</v>
      </c>
      <c r="BL26" s="69"/>
      <c r="BM26" s="69"/>
      <c r="BN26" s="69"/>
      <c r="BO26" s="113"/>
      <c r="BP26" s="108"/>
      <c r="BQ26" s="112">
        <v>29</v>
      </c>
      <c r="BR26" s="69"/>
      <c r="BS26" s="69"/>
      <c r="BT26" s="69"/>
      <c r="BU26" s="69"/>
      <c r="BV26" s="69"/>
      <c r="BW26" s="69">
        <v>90</v>
      </c>
      <c r="BX26" s="69">
        <v>32</v>
      </c>
      <c r="BY26" s="69">
        <v>45</v>
      </c>
      <c r="BZ26" s="69">
        <v>13</v>
      </c>
      <c r="CA26" s="69">
        <v>30</v>
      </c>
      <c r="CB26" s="69">
        <v>10</v>
      </c>
      <c r="CC26" s="69">
        <v>8</v>
      </c>
      <c r="CD26" s="69">
        <v>90</v>
      </c>
      <c r="CE26" s="69">
        <v>90</v>
      </c>
      <c r="CF26" s="69">
        <v>9</v>
      </c>
      <c r="CG26" s="69">
        <v>19</v>
      </c>
      <c r="CH26" s="69">
        <v>9</v>
      </c>
      <c r="CI26" s="69">
        <v>29</v>
      </c>
      <c r="CJ26" s="69">
        <v>90</v>
      </c>
      <c r="CK26" s="69">
        <v>1</v>
      </c>
      <c r="CL26" s="69">
        <v>67</v>
      </c>
      <c r="CM26" s="69">
        <v>64</v>
      </c>
      <c r="CN26" s="69">
        <v>90</v>
      </c>
      <c r="CO26" s="69">
        <v>90</v>
      </c>
      <c r="CP26" s="69">
        <v>32</v>
      </c>
      <c r="CQ26" s="69">
        <v>45</v>
      </c>
      <c r="CR26" s="69">
        <v>90</v>
      </c>
      <c r="CS26" s="69">
        <v>90</v>
      </c>
      <c r="CT26" s="69">
        <v>90</v>
      </c>
      <c r="CU26" s="69">
        <v>90</v>
      </c>
      <c r="CV26" s="69">
        <v>77</v>
      </c>
      <c r="CW26" s="69">
        <v>90</v>
      </c>
      <c r="CX26" s="73"/>
      <c r="CY26" s="69">
        <v>20</v>
      </c>
      <c r="CZ26" s="73">
        <v>90</v>
      </c>
      <c r="DA26" s="69">
        <v>9</v>
      </c>
      <c r="DB26" s="73">
        <v>90</v>
      </c>
      <c r="DC26" s="69">
        <v>45</v>
      </c>
      <c r="DD26" s="69"/>
      <c r="DE26" s="69"/>
      <c r="DF26" s="69"/>
      <c r="DG26" s="69"/>
      <c r="DH26" s="113"/>
      <c r="DI26" s="108"/>
      <c r="DJ26" s="112" t="s">
        <v>89</v>
      </c>
      <c r="DK26" s="69"/>
      <c r="DL26" s="69"/>
      <c r="DM26" s="69"/>
      <c r="DN26" s="69"/>
      <c r="DO26" s="69"/>
      <c r="DP26" s="69"/>
      <c r="DQ26" s="69" t="s">
        <v>89</v>
      </c>
      <c r="DR26" s="69" t="s">
        <v>90</v>
      </c>
      <c r="DS26" s="69" t="s">
        <v>89</v>
      </c>
      <c r="DT26" s="69" t="s">
        <v>89</v>
      </c>
      <c r="DU26" s="69" t="s">
        <v>89</v>
      </c>
      <c r="DV26" s="69" t="s">
        <v>89</v>
      </c>
      <c r="DW26" s="69"/>
      <c r="DX26" s="69"/>
      <c r="DY26" s="69" t="s">
        <v>89</v>
      </c>
      <c r="DZ26" s="69" t="s">
        <v>89</v>
      </c>
      <c r="EA26" s="69" t="s">
        <v>89</v>
      </c>
      <c r="EB26" s="69" t="s">
        <v>89</v>
      </c>
      <c r="EC26" s="69"/>
      <c r="ED26" s="69" t="s">
        <v>89</v>
      </c>
      <c r="EE26" s="69" t="s">
        <v>89</v>
      </c>
      <c r="EF26" s="69" t="s">
        <v>90</v>
      </c>
      <c r="EG26" s="69"/>
      <c r="EH26" s="69"/>
      <c r="EI26" s="69" t="s">
        <v>89</v>
      </c>
      <c r="EJ26" s="69" t="s">
        <v>90</v>
      </c>
      <c r="EK26" s="69"/>
      <c r="EL26" s="69"/>
      <c r="EM26" s="69"/>
      <c r="EN26" s="69"/>
      <c r="EO26" s="69" t="s">
        <v>90</v>
      </c>
      <c r="EP26" s="69"/>
      <c r="EQ26" s="73"/>
      <c r="ER26" s="69" t="s">
        <v>89</v>
      </c>
      <c r="ES26" s="73"/>
      <c r="ET26" s="69" t="s">
        <v>89</v>
      </c>
      <c r="EU26" s="73"/>
      <c r="EV26" s="69" t="s">
        <v>90</v>
      </c>
      <c r="EW26" s="69"/>
      <c r="EX26" s="110">
        <f t="shared" si="21"/>
        <v>5</v>
      </c>
      <c r="EY26" s="112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133">
        <v>1</v>
      </c>
      <c r="FS26" s="69"/>
      <c r="FT26" s="133">
        <v>1</v>
      </c>
      <c r="FU26" s="69"/>
      <c r="FV26" s="69"/>
      <c r="FW26" s="69"/>
      <c r="FX26" s="69"/>
      <c r="FY26" s="69"/>
      <c r="FZ26" s="69"/>
      <c r="GA26" s="69"/>
      <c r="GB26" s="133">
        <v>1</v>
      </c>
      <c r="GC26" s="69"/>
      <c r="GD26" s="69"/>
      <c r="GE26" s="69"/>
      <c r="GF26" s="73"/>
      <c r="GG26" s="69"/>
      <c r="GH26" s="73"/>
      <c r="GI26" s="69"/>
      <c r="GJ26" s="133">
        <v>1</v>
      </c>
      <c r="GK26" s="133">
        <v>1</v>
      </c>
      <c r="GL26" s="69"/>
      <c r="GM26" s="69"/>
      <c r="GN26" s="69"/>
      <c r="GO26" s="69"/>
      <c r="GP26" s="113"/>
      <c r="GQ26" s="110">
        <f t="shared" si="22"/>
        <v>1</v>
      </c>
      <c r="GR26" s="112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>
        <v>1</v>
      </c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73"/>
      <c r="HZ26" s="69"/>
      <c r="IA26" s="73"/>
      <c r="IB26" s="69"/>
      <c r="IC26" s="73"/>
      <c r="ID26" s="69"/>
      <c r="IE26" s="115"/>
      <c r="IF26" s="112"/>
      <c r="IG26" s="69"/>
      <c r="IH26" s="69"/>
      <c r="II26" s="115"/>
      <c r="IJ26" s="3"/>
      <c r="IK26" s="3"/>
      <c r="IL26" s="3"/>
      <c r="IM26" s="3"/>
      <c r="IN26" s="3"/>
      <c r="IO26" s="3"/>
      <c r="IP26" s="3"/>
      <c r="IQ26" s="3"/>
      <c r="IR26" s="3"/>
    </row>
    <row r="27" spans="1:243" ht="12.75">
      <c r="A27" s="111" t="s">
        <v>53</v>
      </c>
      <c r="B27" s="77" t="s">
        <v>76</v>
      </c>
      <c r="C27" s="23">
        <f t="shared" si="10"/>
        <v>33</v>
      </c>
      <c r="D27" s="17">
        <f t="shared" si="11"/>
        <v>33</v>
      </c>
      <c r="E27" s="69">
        <f t="shared" si="12"/>
        <v>28</v>
      </c>
      <c r="F27" s="17">
        <f t="shared" si="13"/>
        <v>1</v>
      </c>
      <c r="G27" s="17">
        <f t="shared" si="14"/>
        <v>0</v>
      </c>
      <c r="H27" s="69">
        <f t="shared" si="15"/>
        <v>5</v>
      </c>
      <c r="I27" s="167">
        <f t="shared" si="16"/>
        <v>2899</v>
      </c>
      <c r="J27" s="71">
        <f t="shared" si="28"/>
        <v>87.84848484848484</v>
      </c>
      <c r="K27" s="71">
        <f>ABS(I27*100/I1)</f>
        <v>80.52777777777777</v>
      </c>
      <c r="L27" s="70">
        <f>K1</f>
        <v>40</v>
      </c>
      <c r="M27" s="70">
        <f t="shared" si="23"/>
        <v>33</v>
      </c>
      <c r="N27" s="70">
        <f t="shared" si="24"/>
        <v>7</v>
      </c>
      <c r="O27" s="70">
        <f t="shared" si="25"/>
        <v>1</v>
      </c>
      <c r="P27" s="70">
        <f t="shared" si="26"/>
        <v>1</v>
      </c>
      <c r="Q27" s="70">
        <f t="shared" si="27"/>
        <v>5</v>
      </c>
      <c r="R27" s="72">
        <f t="shared" si="17"/>
        <v>8</v>
      </c>
      <c r="S27" s="69">
        <f t="shared" si="18"/>
        <v>1</v>
      </c>
      <c r="T27" s="69">
        <f t="shared" si="19"/>
        <v>3</v>
      </c>
      <c r="U27" s="69">
        <f t="shared" si="29"/>
        <v>4</v>
      </c>
      <c r="V27" s="73">
        <f t="shared" si="20"/>
        <v>1</v>
      </c>
      <c r="W27" s="108"/>
      <c r="X27" s="112" t="s">
        <v>84</v>
      </c>
      <c r="Y27" s="69" t="s">
        <v>84</v>
      </c>
      <c r="Z27" s="69" t="s">
        <v>84</v>
      </c>
      <c r="AA27" s="69" t="s">
        <v>84</v>
      </c>
      <c r="AB27" s="69" t="s">
        <v>84</v>
      </c>
      <c r="AC27" s="69" t="s">
        <v>84</v>
      </c>
      <c r="AD27" s="69" t="s">
        <v>84</v>
      </c>
      <c r="AE27" s="69" t="s">
        <v>84</v>
      </c>
      <c r="AF27" s="69" t="s">
        <v>84</v>
      </c>
      <c r="AG27" s="69" t="s">
        <v>84</v>
      </c>
      <c r="AH27" s="69" t="s">
        <v>84</v>
      </c>
      <c r="AI27" s="140" t="s">
        <v>91</v>
      </c>
      <c r="AJ27" s="69" t="s">
        <v>84</v>
      </c>
      <c r="AK27" s="140" t="s">
        <v>91</v>
      </c>
      <c r="AL27" s="69" t="s">
        <v>100</v>
      </c>
      <c r="AM27" s="69" t="s">
        <v>84</v>
      </c>
      <c r="AN27" s="69" t="s">
        <v>84</v>
      </c>
      <c r="AO27" s="69" t="s">
        <v>84</v>
      </c>
      <c r="AP27" s="69" t="s">
        <v>84</v>
      </c>
      <c r="AQ27" s="69" t="s">
        <v>84</v>
      </c>
      <c r="AR27" s="69" t="s">
        <v>84</v>
      </c>
      <c r="AS27" s="69" t="s">
        <v>84</v>
      </c>
      <c r="AT27" s="69" t="s">
        <v>84</v>
      </c>
      <c r="AU27" s="69" t="s">
        <v>84</v>
      </c>
      <c r="AV27" s="69" t="s">
        <v>94</v>
      </c>
      <c r="AW27" s="69" t="s">
        <v>84</v>
      </c>
      <c r="AX27" s="140" t="s">
        <v>91</v>
      </c>
      <c r="AY27" s="69" t="s">
        <v>84</v>
      </c>
      <c r="AZ27" s="69" t="s">
        <v>84</v>
      </c>
      <c r="BA27" s="69" t="s">
        <v>84</v>
      </c>
      <c r="BB27" s="69" t="s">
        <v>84</v>
      </c>
      <c r="BC27" s="69" t="s">
        <v>84</v>
      </c>
      <c r="BD27" s="140" t="s">
        <v>91</v>
      </c>
      <c r="BE27" s="73" t="s">
        <v>84</v>
      </c>
      <c r="BF27" s="69" t="s">
        <v>84</v>
      </c>
      <c r="BG27" s="73" t="s">
        <v>84</v>
      </c>
      <c r="BH27" s="69" t="s">
        <v>84</v>
      </c>
      <c r="BI27" s="73" t="s">
        <v>84</v>
      </c>
      <c r="BJ27" s="69" t="s">
        <v>84</v>
      </c>
      <c r="BK27" s="140" t="s">
        <v>91</v>
      </c>
      <c r="BL27" s="69"/>
      <c r="BM27" s="69"/>
      <c r="BN27" s="69"/>
      <c r="BO27" s="113"/>
      <c r="BP27" s="108"/>
      <c r="BQ27" s="112">
        <v>90</v>
      </c>
      <c r="BR27" s="69">
        <v>90</v>
      </c>
      <c r="BS27" s="69">
        <v>90</v>
      </c>
      <c r="BT27" s="69">
        <v>90</v>
      </c>
      <c r="BU27" s="69">
        <v>90</v>
      </c>
      <c r="BV27" s="69">
        <v>90</v>
      </c>
      <c r="BW27" s="69">
        <v>90</v>
      </c>
      <c r="BX27" s="69">
        <v>90</v>
      </c>
      <c r="BY27" s="69">
        <v>90</v>
      </c>
      <c r="BZ27" s="69">
        <v>90</v>
      </c>
      <c r="CA27" s="171">
        <v>89</v>
      </c>
      <c r="CB27" s="140" t="s">
        <v>91</v>
      </c>
      <c r="CC27" s="69">
        <v>90</v>
      </c>
      <c r="CD27" s="140" t="s">
        <v>91</v>
      </c>
      <c r="CE27" s="69"/>
      <c r="CF27" s="69">
        <v>90</v>
      </c>
      <c r="CG27" s="69">
        <v>90</v>
      </c>
      <c r="CH27" s="69">
        <v>90</v>
      </c>
      <c r="CI27" s="69">
        <v>90</v>
      </c>
      <c r="CJ27" s="69">
        <v>90</v>
      </c>
      <c r="CK27" s="69">
        <v>90</v>
      </c>
      <c r="CL27" s="69">
        <v>90</v>
      </c>
      <c r="CM27" s="69">
        <v>90</v>
      </c>
      <c r="CN27" s="69">
        <v>90</v>
      </c>
      <c r="CO27" s="69"/>
      <c r="CP27" s="171">
        <v>75</v>
      </c>
      <c r="CQ27" s="140" t="s">
        <v>91</v>
      </c>
      <c r="CR27" s="69">
        <v>90</v>
      </c>
      <c r="CS27" s="69">
        <v>90</v>
      </c>
      <c r="CT27" s="69">
        <v>90</v>
      </c>
      <c r="CU27" s="69">
        <v>90</v>
      </c>
      <c r="CV27" s="171">
        <v>89</v>
      </c>
      <c r="CW27" s="140" t="s">
        <v>91</v>
      </c>
      <c r="CX27" s="73">
        <v>90</v>
      </c>
      <c r="CY27" s="69">
        <v>90</v>
      </c>
      <c r="CZ27" s="73">
        <v>90</v>
      </c>
      <c r="DA27" s="69">
        <v>90</v>
      </c>
      <c r="DB27" s="73">
        <v>65</v>
      </c>
      <c r="DC27" s="171">
        <v>61</v>
      </c>
      <c r="DD27" s="140" t="s">
        <v>91</v>
      </c>
      <c r="DE27" s="69"/>
      <c r="DF27" s="69"/>
      <c r="DG27" s="69"/>
      <c r="DH27" s="113"/>
      <c r="DI27" s="114"/>
      <c r="DJ27" s="112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73"/>
      <c r="ER27" s="69"/>
      <c r="ES27" s="73"/>
      <c r="ET27" s="69"/>
      <c r="EU27" s="73" t="s">
        <v>90</v>
      </c>
      <c r="EV27" s="69"/>
      <c r="EW27" s="69"/>
      <c r="EX27" s="110">
        <f t="shared" si="21"/>
        <v>10</v>
      </c>
      <c r="EY27" s="131">
        <v>1</v>
      </c>
      <c r="EZ27" s="131">
        <v>1</v>
      </c>
      <c r="FA27" s="69"/>
      <c r="FB27" s="131">
        <v>1</v>
      </c>
      <c r="FC27" s="131">
        <v>1</v>
      </c>
      <c r="FD27" s="69"/>
      <c r="FE27" s="69"/>
      <c r="FF27" s="69"/>
      <c r="FG27" s="69"/>
      <c r="FH27" s="69"/>
      <c r="FI27" s="139" t="s">
        <v>126</v>
      </c>
      <c r="FJ27" s="140" t="s">
        <v>91</v>
      </c>
      <c r="FK27" s="131">
        <v>1</v>
      </c>
      <c r="FL27" s="140" t="s">
        <v>91</v>
      </c>
      <c r="FM27" s="69"/>
      <c r="FN27" s="69"/>
      <c r="FO27" s="69"/>
      <c r="FP27" s="69"/>
      <c r="FQ27" s="69"/>
      <c r="FR27" s="133">
        <v>1</v>
      </c>
      <c r="FS27" s="69"/>
      <c r="FT27" s="69"/>
      <c r="FU27" s="69"/>
      <c r="FV27" s="69"/>
      <c r="FW27" s="69"/>
      <c r="FX27" s="139" t="s">
        <v>126</v>
      </c>
      <c r="FY27" s="140" t="s">
        <v>91</v>
      </c>
      <c r="FZ27" s="69"/>
      <c r="GA27" s="69"/>
      <c r="GB27" s="133">
        <v>1</v>
      </c>
      <c r="GC27" s="69"/>
      <c r="GD27" s="131">
        <v>2</v>
      </c>
      <c r="GE27" s="140" t="s">
        <v>91</v>
      </c>
      <c r="GF27" s="73"/>
      <c r="GG27" s="69"/>
      <c r="GH27" s="133">
        <v>1</v>
      </c>
      <c r="GI27" s="69"/>
      <c r="GJ27" s="73"/>
      <c r="GK27" s="139" t="s">
        <v>126</v>
      </c>
      <c r="GL27" s="140" t="s">
        <v>91</v>
      </c>
      <c r="GM27" s="69"/>
      <c r="GN27" s="69"/>
      <c r="GO27" s="69"/>
      <c r="GP27" s="113"/>
      <c r="GQ27" s="110">
        <f t="shared" si="22"/>
        <v>1</v>
      </c>
      <c r="GR27" s="112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>
        <v>1</v>
      </c>
      <c r="HU27" s="69"/>
      <c r="HV27" s="69"/>
      <c r="HW27" s="69"/>
      <c r="HX27" s="69"/>
      <c r="HY27" s="73"/>
      <c r="HZ27" s="69"/>
      <c r="IA27" s="73"/>
      <c r="IB27" s="69"/>
      <c r="IC27" s="73"/>
      <c r="ID27" s="69"/>
      <c r="IE27" s="115"/>
      <c r="IF27" s="112"/>
      <c r="IG27" s="69"/>
      <c r="IH27" s="69"/>
      <c r="II27" s="115"/>
    </row>
    <row r="28" spans="1:243" ht="12.75">
      <c r="A28" s="111" t="s">
        <v>65</v>
      </c>
      <c r="B28" s="77" t="s">
        <v>75</v>
      </c>
      <c r="C28" s="23">
        <f t="shared" si="10"/>
        <v>4</v>
      </c>
      <c r="D28" s="17">
        <f>COUNTIF(X28:BO28,"T")</f>
        <v>3</v>
      </c>
      <c r="E28" s="69">
        <f>COUNTIF(BQ28:DH28,90)</f>
        <v>1</v>
      </c>
      <c r="F28" s="17">
        <f t="shared" si="13"/>
        <v>2</v>
      </c>
      <c r="G28" s="17">
        <f t="shared" si="14"/>
        <v>1</v>
      </c>
      <c r="H28" s="69">
        <f>COUNTIF(BQ28:DH28,"S")</f>
        <v>0</v>
      </c>
      <c r="I28" s="167">
        <f>SUM(BQ28:DH28)</f>
        <v>199</v>
      </c>
      <c r="J28" s="71">
        <f>ABS(I28/C28)</f>
        <v>49.75</v>
      </c>
      <c r="K28" s="71">
        <f>ABS(I28*100/I1)</f>
        <v>5.527777777777778</v>
      </c>
      <c r="L28" s="70">
        <v>7</v>
      </c>
      <c r="M28" s="70">
        <f>COUNTIF(X28:BO28,"C")+COUNTIF(X28:BO28,"T")</f>
        <v>4</v>
      </c>
      <c r="N28" s="70">
        <f>SUM(O28:Q28)</f>
        <v>2</v>
      </c>
      <c r="O28" s="70">
        <f>COUNTIF(X28:BO28,"DT")</f>
        <v>2</v>
      </c>
      <c r="P28" s="70">
        <f>COUNTIF(X28:BO28,"L")</f>
        <v>0</v>
      </c>
      <c r="Q28" s="70">
        <f>COUNTIF(X28:BO28,"S")</f>
        <v>0</v>
      </c>
      <c r="R28" s="72">
        <f t="shared" si="17"/>
        <v>0</v>
      </c>
      <c r="S28" s="69">
        <f t="shared" si="18"/>
        <v>0</v>
      </c>
      <c r="T28" s="69">
        <f t="shared" si="19"/>
        <v>0</v>
      </c>
      <c r="U28" s="69">
        <f>SUM(S28:T28)</f>
        <v>0</v>
      </c>
      <c r="V28" s="73">
        <f t="shared" si="20"/>
        <v>0</v>
      </c>
      <c r="W28" s="108"/>
      <c r="X28" s="112" t="s">
        <v>139</v>
      </c>
      <c r="Y28" s="112" t="s">
        <v>139</v>
      </c>
      <c r="Z28" s="112" t="s">
        <v>139</v>
      </c>
      <c r="AA28" s="69" t="s">
        <v>84</v>
      </c>
      <c r="AB28" s="69" t="s">
        <v>84</v>
      </c>
      <c r="AC28" s="69" t="s">
        <v>84</v>
      </c>
      <c r="AD28" s="69" t="s">
        <v>100</v>
      </c>
      <c r="AE28" s="69" t="s">
        <v>116</v>
      </c>
      <c r="AF28" s="69" t="s">
        <v>93</v>
      </c>
      <c r="AG28" s="69" t="s">
        <v>100</v>
      </c>
      <c r="AH28" s="69" t="s">
        <v>116</v>
      </c>
      <c r="AI28" s="69" t="s">
        <v>116</v>
      </c>
      <c r="AJ28" s="69" t="s">
        <v>116</v>
      </c>
      <c r="AK28" s="69" t="s">
        <v>116</v>
      </c>
      <c r="AL28" s="69" t="s">
        <v>116</v>
      </c>
      <c r="AM28" s="69" t="s">
        <v>116</v>
      </c>
      <c r="AN28" s="69" t="s">
        <v>116</v>
      </c>
      <c r="AO28" s="69" t="s">
        <v>116</v>
      </c>
      <c r="AP28" s="69" t="s">
        <v>116</v>
      </c>
      <c r="AQ28" s="69" t="s">
        <v>116</v>
      </c>
      <c r="AR28" s="69" t="s">
        <v>116</v>
      </c>
      <c r="AS28" s="69" t="s">
        <v>116</v>
      </c>
      <c r="AT28" s="69" t="s">
        <v>116</v>
      </c>
      <c r="AU28" s="69" t="s">
        <v>116</v>
      </c>
      <c r="AV28" s="69" t="s">
        <v>116</v>
      </c>
      <c r="AW28" s="69" t="s">
        <v>116</v>
      </c>
      <c r="AX28" s="69" t="s">
        <v>116</v>
      </c>
      <c r="AY28" s="69" t="s">
        <v>116</v>
      </c>
      <c r="AZ28" s="69" t="s">
        <v>116</v>
      </c>
      <c r="BA28" s="69" t="s">
        <v>116</v>
      </c>
      <c r="BB28" s="69" t="s">
        <v>116</v>
      </c>
      <c r="BC28" s="69" t="s">
        <v>116</v>
      </c>
      <c r="BD28" s="69" t="s">
        <v>116</v>
      </c>
      <c r="BE28" s="69" t="s">
        <v>116</v>
      </c>
      <c r="BF28" s="69" t="s">
        <v>116</v>
      </c>
      <c r="BG28" s="69" t="s">
        <v>116</v>
      </c>
      <c r="BH28" s="69" t="s">
        <v>116</v>
      </c>
      <c r="BI28" s="69" t="s">
        <v>116</v>
      </c>
      <c r="BJ28" s="69" t="s">
        <v>116</v>
      </c>
      <c r="BK28" s="69" t="s">
        <v>116</v>
      </c>
      <c r="BL28" s="69" t="s">
        <v>116</v>
      </c>
      <c r="BM28" s="69" t="s">
        <v>116</v>
      </c>
      <c r="BN28" s="69" t="s">
        <v>116</v>
      </c>
      <c r="BO28" s="69" t="s">
        <v>116</v>
      </c>
      <c r="BP28" s="108"/>
      <c r="BQ28" s="112"/>
      <c r="BR28" s="69"/>
      <c r="BS28" s="69"/>
      <c r="BT28" s="69">
        <v>45</v>
      </c>
      <c r="BU28" s="69">
        <v>90</v>
      </c>
      <c r="BV28" s="69">
        <v>45</v>
      </c>
      <c r="BW28" s="69"/>
      <c r="BX28" s="69"/>
      <c r="BY28" s="69">
        <v>19</v>
      </c>
      <c r="BZ28" s="69"/>
      <c r="CA28" s="69"/>
      <c r="CB28" s="69"/>
      <c r="CC28" s="69"/>
      <c r="CD28" s="69" t="s">
        <v>116</v>
      </c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73"/>
      <c r="CY28" s="69"/>
      <c r="CZ28" s="73"/>
      <c r="DA28" s="69"/>
      <c r="DB28" s="73"/>
      <c r="DC28" s="69"/>
      <c r="DD28" s="69"/>
      <c r="DE28" s="69"/>
      <c r="DF28" s="69"/>
      <c r="DG28" s="69"/>
      <c r="DH28" s="113"/>
      <c r="DI28" s="114"/>
      <c r="DJ28" s="112"/>
      <c r="DK28" s="69"/>
      <c r="DL28" s="69"/>
      <c r="DM28" s="69" t="s">
        <v>90</v>
      </c>
      <c r="DN28" s="69"/>
      <c r="DO28" s="69" t="s">
        <v>90</v>
      </c>
      <c r="DP28" s="69"/>
      <c r="DQ28" s="69"/>
      <c r="DR28" s="69" t="s">
        <v>89</v>
      </c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73"/>
      <c r="ER28" s="69"/>
      <c r="ES28" s="73"/>
      <c r="ET28" s="69"/>
      <c r="EU28" s="73"/>
      <c r="EV28" s="69"/>
      <c r="EW28" s="69"/>
      <c r="EX28" s="110">
        <f t="shared" si="21"/>
        <v>0</v>
      </c>
      <c r="EY28" s="112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73"/>
      <c r="GG28" s="69"/>
      <c r="GH28" s="73"/>
      <c r="GI28" s="69"/>
      <c r="GJ28" s="73"/>
      <c r="GK28" s="69"/>
      <c r="GL28" s="69"/>
      <c r="GM28" s="69"/>
      <c r="GN28" s="69"/>
      <c r="GO28" s="69"/>
      <c r="GP28" s="113"/>
      <c r="GQ28" s="110">
        <f t="shared" si="22"/>
        <v>0</v>
      </c>
      <c r="GR28" s="112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73"/>
      <c r="HZ28" s="69"/>
      <c r="IA28" s="73"/>
      <c r="IB28" s="69"/>
      <c r="IC28" s="73"/>
      <c r="ID28" s="69"/>
      <c r="IE28" s="115"/>
      <c r="IF28" s="112"/>
      <c r="IG28" s="69"/>
      <c r="IH28" s="69"/>
      <c r="II28" s="115"/>
    </row>
    <row r="29" spans="1:252" s="2" customFormat="1" ht="12.75">
      <c r="A29" s="111" t="s">
        <v>54</v>
      </c>
      <c r="B29" s="77" t="s">
        <v>76</v>
      </c>
      <c r="C29" s="23">
        <f t="shared" si="10"/>
        <v>21</v>
      </c>
      <c r="D29" s="17">
        <f t="shared" si="11"/>
        <v>7</v>
      </c>
      <c r="E29" s="69">
        <f t="shared" si="12"/>
        <v>1</v>
      </c>
      <c r="F29" s="17">
        <f t="shared" si="13"/>
        <v>6</v>
      </c>
      <c r="G29" s="17">
        <f t="shared" si="14"/>
        <v>14</v>
      </c>
      <c r="H29" s="69">
        <f t="shared" si="15"/>
        <v>0</v>
      </c>
      <c r="I29" s="167">
        <f t="shared" si="16"/>
        <v>690</v>
      </c>
      <c r="J29" s="71">
        <f t="shared" si="28"/>
        <v>32.857142857142854</v>
      </c>
      <c r="K29" s="71">
        <f>ABS(I29*100/I1)</f>
        <v>19.166666666666668</v>
      </c>
      <c r="L29" s="70">
        <f>K1</f>
        <v>40</v>
      </c>
      <c r="M29" s="70">
        <f t="shared" si="23"/>
        <v>26</v>
      </c>
      <c r="N29" s="162">
        <f t="shared" si="24"/>
        <v>13</v>
      </c>
      <c r="O29" s="70">
        <f t="shared" si="25"/>
        <v>10</v>
      </c>
      <c r="P29" s="70">
        <f t="shared" si="26"/>
        <v>3</v>
      </c>
      <c r="Q29" s="70">
        <f t="shared" si="27"/>
        <v>0</v>
      </c>
      <c r="R29" s="72">
        <f t="shared" si="17"/>
        <v>1</v>
      </c>
      <c r="S29" s="69">
        <f t="shared" si="18"/>
        <v>0</v>
      </c>
      <c r="T29" s="69">
        <f t="shared" si="19"/>
        <v>0</v>
      </c>
      <c r="U29" s="69">
        <f t="shared" si="29"/>
        <v>0</v>
      </c>
      <c r="V29" s="73">
        <f t="shared" si="20"/>
        <v>1</v>
      </c>
      <c r="W29" s="108"/>
      <c r="X29" s="112" t="s">
        <v>84</v>
      </c>
      <c r="Y29" s="69" t="s">
        <v>84</v>
      </c>
      <c r="Z29" s="69" t="s">
        <v>93</v>
      </c>
      <c r="AA29" s="69" t="s">
        <v>100</v>
      </c>
      <c r="AB29" s="69" t="s">
        <v>94</v>
      </c>
      <c r="AC29" s="69" t="s">
        <v>94</v>
      </c>
      <c r="AD29" s="69" t="s">
        <v>94</v>
      </c>
      <c r="AE29" s="69" t="s">
        <v>93</v>
      </c>
      <c r="AF29" s="69" t="s">
        <v>100</v>
      </c>
      <c r="AG29" s="69" t="s">
        <v>100</v>
      </c>
      <c r="AH29" s="69" t="s">
        <v>100</v>
      </c>
      <c r="AI29" s="69" t="s">
        <v>93</v>
      </c>
      <c r="AJ29" s="69" t="s">
        <v>93</v>
      </c>
      <c r="AK29" s="69" t="s">
        <v>93</v>
      </c>
      <c r="AL29" s="69" t="s">
        <v>93</v>
      </c>
      <c r="AM29" s="69" t="s">
        <v>93</v>
      </c>
      <c r="AN29" s="69" t="s">
        <v>84</v>
      </c>
      <c r="AO29" s="69" t="s">
        <v>84</v>
      </c>
      <c r="AP29" s="69" t="s">
        <v>93</v>
      </c>
      <c r="AQ29" s="69" t="s">
        <v>84</v>
      </c>
      <c r="AR29" s="69" t="s">
        <v>93</v>
      </c>
      <c r="AS29" s="69" t="s">
        <v>93</v>
      </c>
      <c r="AT29" s="69" t="s">
        <v>93</v>
      </c>
      <c r="AU29" s="69" t="s">
        <v>93</v>
      </c>
      <c r="AV29" s="69" t="s">
        <v>93</v>
      </c>
      <c r="AW29" s="69" t="s">
        <v>100</v>
      </c>
      <c r="AX29" s="69" t="s">
        <v>93</v>
      </c>
      <c r="AY29" s="69" t="s">
        <v>93</v>
      </c>
      <c r="AZ29" s="69" t="s">
        <v>93</v>
      </c>
      <c r="BA29" s="69" t="s">
        <v>93</v>
      </c>
      <c r="BB29" s="69" t="s">
        <v>100</v>
      </c>
      <c r="BC29" s="69" t="s">
        <v>100</v>
      </c>
      <c r="BD29" s="69" t="s">
        <v>100</v>
      </c>
      <c r="BE29" s="73" t="s">
        <v>100</v>
      </c>
      <c r="BF29" s="69" t="s">
        <v>100</v>
      </c>
      <c r="BG29" s="73" t="s">
        <v>93</v>
      </c>
      <c r="BH29" s="160"/>
      <c r="BI29" s="73" t="s">
        <v>84</v>
      </c>
      <c r="BJ29" s="69" t="s">
        <v>93</v>
      </c>
      <c r="BK29" s="69" t="s">
        <v>84</v>
      </c>
      <c r="BL29" s="69"/>
      <c r="BM29" s="69"/>
      <c r="BN29" s="69"/>
      <c r="BO29" s="113"/>
      <c r="BP29" s="108"/>
      <c r="BQ29" s="112">
        <v>90</v>
      </c>
      <c r="BR29" s="69">
        <v>69</v>
      </c>
      <c r="BS29" s="69">
        <v>1</v>
      </c>
      <c r="BT29" s="69"/>
      <c r="BU29" s="69"/>
      <c r="BV29" s="69"/>
      <c r="BW29" s="69"/>
      <c r="BX29" s="69">
        <v>5</v>
      </c>
      <c r="BY29" s="69"/>
      <c r="BZ29" s="69"/>
      <c r="CA29" s="69"/>
      <c r="CB29" s="69">
        <v>6</v>
      </c>
      <c r="CC29" s="69">
        <v>10</v>
      </c>
      <c r="CD29" s="69">
        <v>11</v>
      </c>
      <c r="CE29" s="69">
        <v>11</v>
      </c>
      <c r="CF29" s="69">
        <v>2</v>
      </c>
      <c r="CG29" s="69">
        <v>65</v>
      </c>
      <c r="CH29" s="69">
        <v>51</v>
      </c>
      <c r="CI29" s="69">
        <v>15</v>
      </c>
      <c r="CJ29" s="69">
        <v>45</v>
      </c>
      <c r="CK29" s="69" t="s">
        <v>93</v>
      </c>
      <c r="CL29" s="69">
        <v>27</v>
      </c>
      <c r="CM29" s="69"/>
      <c r="CN29" s="69">
        <v>45</v>
      </c>
      <c r="CO29" s="69">
        <v>22</v>
      </c>
      <c r="CP29" s="69"/>
      <c r="CQ29" s="69">
        <v>42</v>
      </c>
      <c r="CR29" s="69">
        <v>25</v>
      </c>
      <c r="CS29" s="69"/>
      <c r="CT29" s="69"/>
      <c r="CU29" s="69"/>
      <c r="CV29" s="69"/>
      <c r="CW29" s="69"/>
      <c r="CX29" s="73"/>
      <c r="CY29" s="69"/>
      <c r="CZ29" s="73">
        <v>34</v>
      </c>
      <c r="DA29" s="69"/>
      <c r="DB29" s="73">
        <v>54</v>
      </c>
      <c r="DC29" s="69" t="s">
        <v>93</v>
      </c>
      <c r="DD29" s="69">
        <v>60</v>
      </c>
      <c r="DE29" s="69"/>
      <c r="DF29" s="69"/>
      <c r="DG29" s="69"/>
      <c r="DH29" s="113"/>
      <c r="DI29" s="108"/>
      <c r="DJ29" s="112"/>
      <c r="DK29" s="69" t="s">
        <v>90</v>
      </c>
      <c r="DL29" s="69" t="s">
        <v>89</v>
      </c>
      <c r="DM29" s="69"/>
      <c r="DN29" s="69"/>
      <c r="DO29" s="69"/>
      <c r="DP29" s="69"/>
      <c r="DQ29" s="69" t="s">
        <v>89</v>
      </c>
      <c r="DR29" s="69"/>
      <c r="DS29" s="69"/>
      <c r="DT29" s="69"/>
      <c r="DU29" s="69" t="s">
        <v>89</v>
      </c>
      <c r="DV29" s="69" t="s">
        <v>89</v>
      </c>
      <c r="DW29" s="69" t="s">
        <v>89</v>
      </c>
      <c r="DX29" s="69" t="s">
        <v>89</v>
      </c>
      <c r="DY29" s="69" t="s">
        <v>89</v>
      </c>
      <c r="DZ29" s="69" t="s">
        <v>90</v>
      </c>
      <c r="EA29" s="69" t="s">
        <v>90</v>
      </c>
      <c r="EB29" s="69" t="s">
        <v>89</v>
      </c>
      <c r="EC29" s="69" t="s">
        <v>90</v>
      </c>
      <c r="ED29" s="69"/>
      <c r="EE29" s="69" t="s">
        <v>89</v>
      </c>
      <c r="EF29" s="69"/>
      <c r="EG29" s="69" t="s">
        <v>89</v>
      </c>
      <c r="EH29" s="69" t="s">
        <v>89</v>
      </c>
      <c r="EI29" s="69"/>
      <c r="EJ29" s="69" t="s">
        <v>89</v>
      </c>
      <c r="EK29" s="69" t="s">
        <v>89</v>
      </c>
      <c r="EL29" s="69"/>
      <c r="EM29" s="69"/>
      <c r="EN29" s="69"/>
      <c r="EO29" s="69"/>
      <c r="EP29" s="69"/>
      <c r="EQ29" s="73"/>
      <c r="ER29" s="69"/>
      <c r="ES29" s="73" t="s">
        <v>89</v>
      </c>
      <c r="ET29" s="69"/>
      <c r="EU29" s="73" t="s">
        <v>90</v>
      </c>
      <c r="EV29" s="69"/>
      <c r="EW29" s="69" t="s">
        <v>90</v>
      </c>
      <c r="EX29" s="110">
        <f t="shared" si="21"/>
        <v>1</v>
      </c>
      <c r="EY29" s="112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133">
        <v>1</v>
      </c>
      <c r="FX29" s="69"/>
      <c r="FY29" s="69"/>
      <c r="FZ29" s="69"/>
      <c r="GA29" s="69"/>
      <c r="GB29" s="69"/>
      <c r="GC29" s="69"/>
      <c r="GD29" s="69"/>
      <c r="GE29" s="69"/>
      <c r="GF29" s="73"/>
      <c r="GG29" s="69"/>
      <c r="GH29" s="73"/>
      <c r="GI29" s="69"/>
      <c r="GJ29" s="73"/>
      <c r="GK29" s="69"/>
      <c r="GL29" s="69"/>
      <c r="GM29" s="69"/>
      <c r="GN29" s="69"/>
      <c r="GO29" s="69"/>
      <c r="GP29" s="113"/>
      <c r="GQ29" s="110">
        <f t="shared" si="22"/>
        <v>1</v>
      </c>
      <c r="GR29" s="112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>
        <v>1</v>
      </c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73"/>
      <c r="HZ29" s="69"/>
      <c r="IA29" s="73"/>
      <c r="IB29" s="69"/>
      <c r="IC29" s="73"/>
      <c r="ID29" s="69"/>
      <c r="IE29" s="115"/>
      <c r="IF29" s="112"/>
      <c r="IG29" s="69"/>
      <c r="IH29" s="69"/>
      <c r="II29" s="115"/>
      <c r="IJ29" s="3"/>
      <c r="IK29" s="3"/>
      <c r="IL29" s="3"/>
      <c r="IM29" s="3"/>
      <c r="IN29" s="3"/>
      <c r="IO29" s="3"/>
      <c r="IP29" s="3"/>
      <c r="IQ29" s="3"/>
      <c r="IR29" s="3"/>
    </row>
    <row r="30" spans="1:243" ht="12.75">
      <c r="A30" s="78" t="s">
        <v>55</v>
      </c>
      <c r="B30" s="77" t="s">
        <v>76</v>
      </c>
      <c r="C30" s="23">
        <f t="shared" si="10"/>
        <v>36</v>
      </c>
      <c r="D30" s="17">
        <f t="shared" si="11"/>
        <v>34</v>
      </c>
      <c r="E30" s="69">
        <f t="shared" si="12"/>
        <v>26</v>
      </c>
      <c r="F30" s="17">
        <f t="shared" si="13"/>
        <v>9</v>
      </c>
      <c r="G30" s="17">
        <f t="shared" si="14"/>
        <v>2</v>
      </c>
      <c r="H30" s="69">
        <f t="shared" si="15"/>
        <v>3</v>
      </c>
      <c r="I30" s="167">
        <f t="shared" si="16"/>
        <v>3011</v>
      </c>
      <c r="J30" s="71">
        <f t="shared" si="28"/>
        <v>83.63888888888889</v>
      </c>
      <c r="K30" s="71">
        <f>ABS(I30*100/I1)</f>
        <v>83.63888888888889</v>
      </c>
      <c r="L30" s="70">
        <f>K1</f>
        <v>40</v>
      </c>
      <c r="M30" s="70">
        <f t="shared" si="23"/>
        <v>36</v>
      </c>
      <c r="N30" s="70">
        <f t="shared" si="24"/>
        <v>4</v>
      </c>
      <c r="O30" s="70">
        <f t="shared" si="25"/>
        <v>0</v>
      </c>
      <c r="P30" s="70">
        <f t="shared" si="26"/>
        <v>1</v>
      </c>
      <c r="Q30" s="70">
        <f t="shared" si="27"/>
        <v>3</v>
      </c>
      <c r="R30" s="72">
        <f t="shared" si="17"/>
        <v>10</v>
      </c>
      <c r="S30" s="69">
        <f t="shared" si="18"/>
        <v>1</v>
      </c>
      <c r="T30" s="69">
        <f t="shared" si="19"/>
        <v>0</v>
      </c>
      <c r="U30" s="69">
        <f t="shared" si="29"/>
        <v>1</v>
      </c>
      <c r="V30" s="73">
        <f t="shared" si="20"/>
        <v>2</v>
      </c>
      <c r="W30" s="108"/>
      <c r="X30" s="112" t="s">
        <v>84</v>
      </c>
      <c r="Y30" s="69" t="s">
        <v>84</v>
      </c>
      <c r="Z30" s="69" t="s">
        <v>93</v>
      </c>
      <c r="AA30" s="69" t="s">
        <v>94</v>
      </c>
      <c r="AB30" s="69" t="s">
        <v>84</v>
      </c>
      <c r="AC30" s="69" t="s">
        <v>84</v>
      </c>
      <c r="AD30" s="69" t="s">
        <v>84</v>
      </c>
      <c r="AE30" s="69" t="s">
        <v>84</v>
      </c>
      <c r="AF30" s="69" t="s">
        <v>93</v>
      </c>
      <c r="AG30" s="69" t="s">
        <v>84</v>
      </c>
      <c r="AH30" s="69" t="s">
        <v>84</v>
      </c>
      <c r="AI30" s="69" t="s">
        <v>84</v>
      </c>
      <c r="AJ30" s="69" t="s">
        <v>84</v>
      </c>
      <c r="AK30" s="69" t="s">
        <v>84</v>
      </c>
      <c r="AL30" s="69" t="s">
        <v>84</v>
      </c>
      <c r="AM30" s="69" t="s">
        <v>84</v>
      </c>
      <c r="AN30" s="69" t="s">
        <v>84</v>
      </c>
      <c r="AO30" s="69" t="s">
        <v>84</v>
      </c>
      <c r="AP30" s="69" t="s">
        <v>84</v>
      </c>
      <c r="AQ30" s="69" t="s">
        <v>84</v>
      </c>
      <c r="AR30" s="69" t="s">
        <v>84</v>
      </c>
      <c r="AS30" s="69" t="s">
        <v>84</v>
      </c>
      <c r="AT30" s="69" t="s">
        <v>84</v>
      </c>
      <c r="AU30" s="69" t="s">
        <v>84</v>
      </c>
      <c r="AV30" s="140" t="s">
        <v>91</v>
      </c>
      <c r="AW30" s="69" t="s">
        <v>84</v>
      </c>
      <c r="AX30" s="69" t="s">
        <v>84</v>
      </c>
      <c r="AY30" s="69" t="s">
        <v>84</v>
      </c>
      <c r="AZ30" s="69" t="s">
        <v>84</v>
      </c>
      <c r="BA30" s="69" t="s">
        <v>84</v>
      </c>
      <c r="BB30" s="69" t="s">
        <v>84</v>
      </c>
      <c r="BC30" s="69" t="s">
        <v>84</v>
      </c>
      <c r="BD30" s="69" t="s">
        <v>84</v>
      </c>
      <c r="BE30" s="73" t="s">
        <v>84</v>
      </c>
      <c r="BF30" s="69" t="s">
        <v>84</v>
      </c>
      <c r="BG30" s="140" t="s">
        <v>91</v>
      </c>
      <c r="BH30" s="69" t="s">
        <v>84</v>
      </c>
      <c r="BI30" s="73" t="s">
        <v>84</v>
      </c>
      <c r="BJ30" s="69" t="s">
        <v>84</v>
      </c>
      <c r="BK30" s="140" t="s">
        <v>91</v>
      </c>
      <c r="BL30" s="69"/>
      <c r="BM30" s="69"/>
      <c r="BN30" s="69"/>
      <c r="BO30" s="113"/>
      <c r="BP30" s="108"/>
      <c r="BQ30" s="112">
        <v>61</v>
      </c>
      <c r="BR30" s="69">
        <v>90</v>
      </c>
      <c r="BS30" s="69">
        <v>45</v>
      </c>
      <c r="BT30" s="69"/>
      <c r="BU30" s="69">
        <v>68</v>
      </c>
      <c r="BV30" s="69">
        <v>90</v>
      </c>
      <c r="BW30" s="69">
        <v>90</v>
      </c>
      <c r="BX30" s="69">
        <v>90</v>
      </c>
      <c r="BY30" s="69">
        <v>45</v>
      </c>
      <c r="BZ30" s="69">
        <v>90</v>
      </c>
      <c r="CA30" s="69">
        <v>60</v>
      </c>
      <c r="CB30" s="69">
        <v>80</v>
      </c>
      <c r="CC30" s="69">
        <v>90</v>
      </c>
      <c r="CD30" s="69">
        <v>79</v>
      </c>
      <c r="CE30" s="69">
        <v>90</v>
      </c>
      <c r="CF30" s="69">
        <v>90</v>
      </c>
      <c r="CG30" s="69">
        <v>90</v>
      </c>
      <c r="CH30" s="69">
        <v>90</v>
      </c>
      <c r="CI30" s="69">
        <v>90</v>
      </c>
      <c r="CJ30" s="69">
        <v>90</v>
      </c>
      <c r="CK30" s="69">
        <v>90</v>
      </c>
      <c r="CL30" s="69">
        <v>63</v>
      </c>
      <c r="CM30" s="69">
        <v>90</v>
      </c>
      <c r="CN30" s="69">
        <v>90</v>
      </c>
      <c r="CO30" s="140" t="s">
        <v>91</v>
      </c>
      <c r="CP30" s="69">
        <v>90</v>
      </c>
      <c r="CQ30" s="69">
        <v>90</v>
      </c>
      <c r="CR30" s="69">
        <v>90</v>
      </c>
      <c r="CS30" s="69">
        <v>90</v>
      </c>
      <c r="CT30" s="69">
        <v>90</v>
      </c>
      <c r="CU30" s="69">
        <v>90</v>
      </c>
      <c r="CV30" s="69">
        <v>90</v>
      </c>
      <c r="CW30" s="69">
        <v>90</v>
      </c>
      <c r="CX30" s="160">
        <v>90</v>
      </c>
      <c r="CY30" s="69">
        <v>81</v>
      </c>
      <c r="CZ30" s="140" t="s">
        <v>91</v>
      </c>
      <c r="DA30" s="69">
        <v>90</v>
      </c>
      <c r="DB30" s="73">
        <v>90</v>
      </c>
      <c r="DC30" s="171">
        <v>89</v>
      </c>
      <c r="DD30" s="140" t="s">
        <v>91</v>
      </c>
      <c r="DE30" s="69"/>
      <c r="DF30" s="69"/>
      <c r="DG30" s="69"/>
      <c r="DH30" s="113"/>
      <c r="DI30" s="114"/>
      <c r="DJ30" s="112" t="s">
        <v>90</v>
      </c>
      <c r="DK30" s="69"/>
      <c r="DL30" s="69" t="s">
        <v>89</v>
      </c>
      <c r="DM30" s="69"/>
      <c r="DN30" s="69" t="s">
        <v>90</v>
      </c>
      <c r="DO30" s="69"/>
      <c r="DP30" s="69"/>
      <c r="DQ30" s="69"/>
      <c r="DR30" s="69" t="s">
        <v>89</v>
      </c>
      <c r="DS30" s="69"/>
      <c r="DT30" s="69" t="s">
        <v>90</v>
      </c>
      <c r="DU30" s="69" t="s">
        <v>90</v>
      </c>
      <c r="DV30" s="69"/>
      <c r="DW30" s="69" t="s">
        <v>90</v>
      </c>
      <c r="DX30" s="69" t="s">
        <v>90</v>
      </c>
      <c r="DY30" s="69"/>
      <c r="DZ30" s="69"/>
      <c r="EA30" s="69"/>
      <c r="EB30" s="69"/>
      <c r="EC30" s="69"/>
      <c r="ED30" s="69"/>
      <c r="EE30" s="69" t="s">
        <v>90</v>
      </c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73" t="s">
        <v>90</v>
      </c>
      <c r="ER30" s="69" t="s">
        <v>90</v>
      </c>
      <c r="ES30" s="73"/>
      <c r="ET30" s="69"/>
      <c r="EU30" s="73"/>
      <c r="EV30" s="69"/>
      <c r="EW30" s="69"/>
      <c r="EX30" s="110">
        <f t="shared" si="21"/>
        <v>12</v>
      </c>
      <c r="EY30" s="112"/>
      <c r="EZ30" s="69"/>
      <c r="FA30" s="69"/>
      <c r="FB30" s="69"/>
      <c r="FC30" s="133">
        <v>1</v>
      </c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133">
        <v>1</v>
      </c>
      <c r="FR30" s="69"/>
      <c r="FS30" s="69"/>
      <c r="FT30" s="133">
        <v>1</v>
      </c>
      <c r="FU30" s="133">
        <v>1</v>
      </c>
      <c r="FV30" s="131">
        <v>1</v>
      </c>
      <c r="FW30" s="140" t="s">
        <v>91</v>
      </c>
      <c r="FX30" s="69"/>
      <c r="FY30" s="69"/>
      <c r="FZ30" s="131">
        <v>1</v>
      </c>
      <c r="GA30" s="131">
        <v>1</v>
      </c>
      <c r="GB30" s="133">
        <v>1</v>
      </c>
      <c r="GC30" s="69"/>
      <c r="GD30" s="69"/>
      <c r="GE30" s="131">
        <v>1</v>
      </c>
      <c r="GF30" s="73"/>
      <c r="GG30" s="131">
        <v>1</v>
      </c>
      <c r="GH30" s="140" t="s">
        <v>91</v>
      </c>
      <c r="GI30" s="69"/>
      <c r="GJ30" s="73"/>
      <c r="GK30" s="131">
        <v>2</v>
      </c>
      <c r="GL30" s="69"/>
      <c r="GM30" s="69"/>
      <c r="GN30" s="69"/>
      <c r="GO30" s="69"/>
      <c r="GP30" s="113"/>
      <c r="GQ30" s="110">
        <f t="shared" si="22"/>
        <v>2</v>
      </c>
      <c r="GR30" s="112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>
        <v>1</v>
      </c>
      <c r="HE30" s="69"/>
      <c r="HF30" s="69"/>
      <c r="HG30" s="69">
        <v>1</v>
      </c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73"/>
      <c r="HZ30" s="69"/>
      <c r="IA30" s="73"/>
      <c r="IB30" s="69"/>
      <c r="IC30" s="73"/>
      <c r="ID30" s="69"/>
      <c r="IE30" s="115"/>
      <c r="IF30" s="112"/>
      <c r="IG30" s="69"/>
      <c r="IH30" s="69"/>
      <c r="II30" s="115"/>
    </row>
    <row r="31" spans="1:243" ht="12.75">
      <c r="A31" s="78" t="s">
        <v>141</v>
      </c>
      <c r="B31" s="77" t="s">
        <v>142</v>
      </c>
      <c r="C31" s="23">
        <f>COUNT(BQ31:DH31)</f>
        <v>13</v>
      </c>
      <c r="D31" s="17">
        <f>COUNTIF(X31:BO31,"T")</f>
        <v>0</v>
      </c>
      <c r="E31" s="69">
        <f>COUNTIF(BQ31:DH31,90)</f>
        <v>0</v>
      </c>
      <c r="F31" s="17">
        <f t="shared" si="13"/>
        <v>1</v>
      </c>
      <c r="G31" s="17">
        <f t="shared" si="14"/>
        <v>13</v>
      </c>
      <c r="H31" s="69">
        <f>COUNTIF(BQ31:DH31,"S")</f>
        <v>0</v>
      </c>
      <c r="I31" s="167">
        <f>SUM(BQ31:DH31)</f>
        <v>357</v>
      </c>
      <c r="J31" s="71">
        <f>ABS(I31/C31)</f>
        <v>27.46153846153846</v>
      </c>
      <c r="K31" s="71">
        <f>ABS(I31*100/I1)</f>
        <v>9.916666666666666</v>
      </c>
      <c r="L31" s="70">
        <f>K1-19</f>
        <v>21</v>
      </c>
      <c r="M31" s="70">
        <f>COUNTIF(X31:BO31,"C")+COUNTIF(X31:BO31,"T")</f>
        <v>15</v>
      </c>
      <c r="N31" s="162">
        <f>SUM(O31:Q31)</f>
        <v>5</v>
      </c>
      <c r="O31" s="70">
        <f>COUNTIF(X31:BO31,"DT")</f>
        <v>5</v>
      </c>
      <c r="P31" s="70">
        <f>COUNTIF(X31:BO31,"L")</f>
        <v>0</v>
      </c>
      <c r="Q31" s="70">
        <f>COUNTIF(X31:BO31,"S")</f>
        <v>0</v>
      </c>
      <c r="R31" s="72">
        <f t="shared" si="17"/>
        <v>1</v>
      </c>
      <c r="S31" s="69">
        <f t="shared" si="18"/>
        <v>0</v>
      </c>
      <c r="T31" s="69">
        <f t="shared" si="19"/>
        <v>0</v>
      </c>
      <c r="U31" s="69">
        <f>SUM(S31:T31)</f>
        <v>0</v>
      </c>
      <c r="V31" s="73">
        <f t="shared" si="20"/>
        <v>1</v>
      </c>
      <c r="W31" s="108"/>
      <c r="X31" s="112" t="s">
        <v>139</v>
      </c>
      <c r="Y31" s="112" t="s">
        <v>139</v>
      </c>
      <c r="Z31" s="112" t="s">
        <v>139</v>
      </c>
      <c r="AA31" s="112" t="s">
        <v>139</v>
      </c>
      <c r="AB31" s="112" t="s">
        <v>139</v>
      </c>
      <c r="AC31" s="112" t="s">
        <v>139</v>
      </c>
      <c r="AD31" s="112" t="s">
        <v>139</v>
      </c>
      <c r="AE31" s="112" t="s">
        <v>139</v>
      </c>
      <c r="AF31" s="112" t="s">
        <v>139</v>
      </c>
      <c r="AG31" s="112" t="s">
        <v>139</v>
      </c>
      <c r="AH31" s="112" t="s">
        <v>139</v>
      </c>
      <c r="AI31" s="112" t="s">
        <v>139</v>
      </c>
      <c r="AJ31" s="112" t="s">
        <v>139</v>
      </c>
      <c r="AK31" s="112" t="s">
        <v>139</v>
      </c>
      <c r="AL31" s="112" t="s">
        <v>139</v>
      </c>
      <c r="AM31" s="112" t="s">
        <v>139</v>
      </c>
      <c r="AN31" s="112" t="s">
        <v>139</v>
      </c>
      <c r="AO31" s="112" t="s">
        <v>139</v>
      </c>
      <c r="AP31" s="112" t="s">
        <v>139</v>
      </c>
      <c r="AQ31" s="69" t="s">
        <v>93</v>
      </c>
      <c r="AR31" s="69" t="s">
        <v>93</v>
      </c>
      <c r="AS31" s="69" t="s">
        <v>93</v>
      </c>
      <c r="AT31" s="69" t="s">
        <v>100</v>
      </c>
      <c r="AU31" s="69" t="s">
        <v>93</v>
      </c>
      <c r="AV31" s="69" t="s">
        <v>93</v>
      </c>
      <c r="AW31" s="69" t="s">
        <v>93</v>
      </c>
      <c r="AX31" s="69" t="s">
        <v>100</v>
      </c>
      <c r="AY31" s="69" t="s">
        <v>100</v>
      </c>
      <c r="AZ31" s="69" t="s">
        <v>93</v>
      </c>
      <c r="BA31" s="69" t="s">
        <v>93</v>
      </c>
      <c r="BB31" s="69" t="s">
        <v>93</v>
      </c>
      <c r="BC31" s="69" t="s">
        <v>93</v>
      </c>
      <c r="BD31" s="69" t="s">
        <v>93</v>
      </c>
      <c r="BE31" s="73" t="s">
        <v>93</v>
      </c>
      <c r="BF31" s="69" t="s">
        <v>93</v>
      </c>
      <c r="BG31" s="73" t="s">
        <v>93</v>
      </c>
      <c r="BH31" s="160"/>
      <c r="BI31" s="73" t="s">
        <v>93</v>
      </c>
      <c r="BJ31" s="69" t="s">
        <v>100</v>
      </c>
      <c r="BK31" s="69" t="s">
        <v>100</v>
      </c>
      <c r="BL31" s="69"/>
      <c r="BM31" s="69"/>
      <c r="BN31" s="69"/>
      <c r="BO31" s="113"/>
      <c r="BP31" s="108"/>
      <c r="BQ31" s="112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>
        <v>45</v>
      </c>
      <c r="CK31" s="69">
        <v>11</v>
      </c>
      <c r="CL31" s="69">
        <v>37</v>
      </c>
      <c r="CM31" s="69"/>
      <c r="CN31" s="69">
        <v>40</v>
      </c>
      <c r="CO31" s="69">
        <v>45</v>
      </c>
      <c r="CP31" s="69">
        <v>1</v>
      </c>
      <c r="CQ31" s="69"/>
      <c r="CR31" s="69"/>
      <c r="CS31" s="69"/>
      <c r="CT31" s="69">
        <v>45</v>
      </c>
      <c r="CU31" s="69">
        <v>13</v>
      </c>
      <c r="CV31" s="69">
        <v>13</v>
      </c>
      <c r="CW31" s="69">
        <v>45</v>
      </c>
      <c r="CX31" s="160"/>
      <c r="CY31" s="69">
        <v>9</v>
      </c>
      <c r="CZ31" s="73">
        <v>28</v>
      </c>
      <c r="DA31" s="69"/>
      <c r="DB31" s="73">
        <v>25</v>
      </c>
      <c r="DC31" s="69"/>
      <c r="DD31" s="69"/>
      <c r="DE31" s="69"/>
      <c r="DF31" s="69"/>
      <c r="DG31" s="69"/>
      <c r="DH31" s="113"/>
      <c r="DI31" s="114"/>
      <c r="DJ31" s="112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 t="s">
        <v>89</v>
      </c>
      <c r="ED31" s="69" t="s">
        <v>89</v>
      </c>
      <c r="EE31" s="69" t="s">
        <v>90</v>
      </c>
      <c r="EF31" s="69"/>
      <c r="EG31" s="69" t="s">
        <v>89</v>
      </c>
      <c r="EH31" s="69" t="s">
        <v>89</v>
      </c>
      <c r="EI31" s="69" t="s">
        <v>89</v>
      </c>
      <c r="EJ31" s="69"/>
      <c r="EK31" s="69"/>
      <c r="EL31" s="69"/>
      <c r="EM31" s="69" t="s">
        <v>89</v>
      </c>
      <c r="EN31" s="69" t="s">
        <v>89</v>
      </c>
      <c r="EO31" s="69" t="s">
        <v>89</v>
      </c>
      <c r="EP31" s="69" t="s">
        <v>89</v>
      </c>
      <c r="EQ31" s="73" t="s">
        <v>89</v>
      </c>
      <c r="ER31" s="69" t="s">
        <v>89</v>
      </c>
      <c r="ES31" s="73" t="s">
        <v>89</v>
      </c>
      <c r="ET31" s="69"/>
      <c r="EU31" s="73" t="s">
        <v>89</v>
      </c>
      <c r="EV31" s="69"/>
      <c r="EW31" s="69"/>
      <c r="EX31" s="110">
        <f t="shared" si="21"/>
        <v>1</v>
      </c>
      <c r="EY31" s="112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133">
        <v>1</v>
      </c>
      <c r="FW31" s="69"/>
      <c r="FX31" s="69"/>
      <c r="FY31" s="69"/>
      <c r="FZ31" s="69"/>
      <c r="GA31" s="69"/>
      <c r="GB31" s="69"/>
      <c r="GC31" s="69"/>
      <c r="GD31" s="69"/>
      <c r="GE31" s="69"/>
      <c r="GF31" s="73"/>
      <c r="GG31" s="69"/>
      <c r="GH31" s="73"/>
      <c r="GI31" s="69"/>
      <c r="GJ31" s="73"/>
      <c r="GK31" s="69"/>
      <c r="GL31" s="69"/>
      <c r="GM31" s="69"/>
      <c r="GN31" s="69"/>
      <c r="GO31" s="69"/>
      <c r="GP31" s="113"/>
      <c r="GQ31" s="110">
        <f t="shared" si="22"/>
        <v>1</v>
      </c>
      <c r="GR31" s="112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>
        <v>1</v>
      </c>
      <c r="HW31" s="69"/>
      <c r="HX31" s="69"/>
      <c r="HY31" s="73"/>
      <c r="HZ31" s="69"/>
      <c r="IA31" s="73"/>
      <c r="IB31" s="69"/>
      <c r="IC31" s="73"/>
      <c r="ID31" s="69"/>
      <c r="IE31" s="115"/>
      <c r="IF31" s="112"/>
      <c r="IG31" s="69"/>
      <c r="IH31" s="69"/>
      <c r="II31" s="115"/>
    </row>
    <row r="32" spans="1:252" s="2" customFormat="1" ht="12.75">
      <c r="A32" s="78" t="s">
        <v>92</v>
      </c>
      <c r="B32" s="77" t="s">
        <v>76</v>
      </c>
      <c r="C32" s="23">
        <f>COUNT(BQ32:DH32)</f>
        <v>1</v>
      </c>
      <c r="D32" s="17">
        <f>COUNTIF(X32:BO32,"T")</f>
        <v>0</v>
      </c>
      <c r="E32" s="69">
        <f>COUNTIF(BQ32:DH32,90)</f>
        <v>0</v>
      </c>
      <c r="F32" s="17">
        <f t="shared" si="13"/>
        <v>0</v>
      </c>
      <c r="G32" s="17">
        <f t="shared" si="14"/>
        <v>1</v>
      </c>
      <c r="H32" s="69">
        <f>COUNTIF(BQ32:DH32,"S")</f>
        <v>0</v>
      </c>
      <c r="I32" s="167">
        <f>SUM(BQ32:DH32)</f>
        <v>30</v>
      </c>
      <c r="J32" s="71">
        <f>ABS(I32/C32)</f>
        <v>30</v>
      </c>
      <c r="K32" s="71">
        <f>ABS(I32*100/I1)</f>
        <v>0.8333333333333334</v>
      </c>
      <c r="L32" s="70">
        <f>K1</f>
        <v>40</v>
      </c>
      <c r="M32" s="70">
        <f>COUNTIF(X32:BO32,"C")+COUNTIF(X32:BO32,"T")</f>
        <v>1</v>
      </c>
      <c r="N32" s="70">
        <f>SUM(O32:Q32)</f>
        <v>1</v>
      </c>
      <c r="O32" s="70">
        <f>COUNTIF(X32:BO32,"DT")</f>
        <v>1</v>
      </c>
      <c r="P32" s="70">
        <f>COUNTIF(X32:BO32,"L")</f>
        <v>0</v>
      </c>
      <c r="Q32" s="70">
        <f>COUNTIF(X32:BO32,"S")</f>
        <v>0</v>
      </c>
      <c r="R32" s="72">
        <f t="shared" si="17"/>
        <v>0</v>
      </c>
      <c r="S32" s="69">
        <f t="shared" si="18"/>
        <v>0</v>
      </c>
      <c r="T32" s="69">
        <f t="shared" si="19"/>
        <v>0</v>
      </c>
      <c r="U32" s="69">
        <f>SUM(S32:T32)</f>
        <v>0</v>
      </c>
      <c r="V32" s="73">
        <f t="shared" si="20"/>
        <v>0</v>
      </c>
      <c r="W32" s="108"/>
      <c r="X32" s="112" t="s">
        <v>93</v>
      </c>
      <c r="Y32" s="69" t="s">
        <v>100</v>
      </c>
      <c r="Z32" s="69" t="s">
        <v>116</v>
      </c>
      <c r="AA32" s="69" t="s">
        <v>116</v>
      </c>
      <c r="AB32" s="69" t="s">
        <v>116</v>
      </c>
      <c r="AC32" s="69" t="s">
        <v>116</v>
      </c>
      <c r="AD32" s="69" t="s">
        <v>116</v>
      </c>
      <c r="AE32" s="69" t="s">
        <v>116</v>
      </c>
      <c r="AF32" s="69" t="s">
        <v>116</v>
      </c>
      <c r="AG32" s="69" t="s">
        <v>116</v>
      </c>
      <c r="AH32" s="69" t="s">
        <v>116</v>
      </c>
      <c r="AI32" s="69" t="s">
        <v>116</v>
      </c>
      <c r="AJ32" s="69" t="s">
        <v>116</v>
      </c>
      <c r="AK32" s="69" t="s">
        <v>116</v>
      </c>
      <c r="AL32" s="69" t="s">
        <v>116</v>
      </c>
      <c r="AM32" s="69" t="s">
        <v>116</v>
      </c>
      <c r="AN32" s="69" t="s">
        <v>116</v>
      </c>
      <c r="AO32" s="69" t="s">
        <v>116</v>
      </c>
      <c r="AP32" s="69" t="s">
        <v>116</v>
      </c>
      <c r="AQ32" s="69" t="s">
        <v>116</v>
      </c>
      <c r="AR32" s="69" t="s">
        <v>116</v>
      </c>
      <c r="AS32" s="69" t="s">
        <v>116</v>
      </c>
      <c r="AT32" s="69" t="s">
        <v>116</v>
      </c>
      <c r="AU32" s="69" t="s">
        <v>116</v>
      </c>
      <c r="AV32" s="69" t="s">
        <v>116</v>
      </c>
      <c r="AW32" s="69" t="s">
        <v>116</v>
      </c>
      <c r="AX32" s="69" t="s">
        <v>116</v>
      </c>
      <c r="AY32" s="69" t="s">
        <v>116</v>
      </c>
      <c r="AZ32" s="69" t="s">
        <v>116</v>
      </c>
      <c r="BA32" s="69" t="s">
        <v>116</v>
      </c>
      <c r="BB32" s="69" t="s">
        <v>116</v>
      </c>
      <c r="BC32" s="69" t="s">
        <v>116</v>
      </c>
      <c r="BD32" s="69" t="s">
        <v>116</v>
      </c>
      <c r="BE32" s="69" t="s">
        <v>116</v>
      </c>
      <c r="BF32" s="69" t="s">
        <v>116</v>
      </c>
      <c r="BG32" s="69" t="s">
        <v>116</v>
      </c>
      <c r="BH32" s="69" t="s">
        <v>116</v>
      </c>
      <c r="BI32" s="69" t="s">
        <v>116</v>
      </c>
      <c r="BJ32" s="69" t="s">
        <v>116</v>
      </c>
      <c r="BK32" s="69" t="s">
        <v>116</v>
      </c>
      <c r="BL32" s="69"/>
      <c r="BM32" s="69"/>
      <c r="BN32" s="69"/>
      <c r="BO32" s="113"/>
      <c r="BP32" s="108"/>
      <c r="BQ32" s="112">
        <v>30</v>
      </c>
      <c r="BR32" s="69"/>
      <c r="BS32" s="69" t="s">
        <v>116</v>
      </c>
      <c r="BT32" s="69" t="s">
        <v>116</v>
      </c>
      <c r="BU32" s="69" t="s">
        <v>116</v>
      </c>
      <c r="BV32" s="69" t="s">
        <v>116</v>
      </c>
      <c r="BW32" s="69" t="s">
        <v>116</v>
      </c>
      <c r="BX32" s="69" t="s">
        <v>116</v>
      </c>
      <c r="BY32" s="69" t="s">
        <v>116</v>
      </c>
      <c r="BZ32" s="69" t="s">
        <v>116</v>
      </c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73"/>
      <c r="CY32" s="69"/>
      <c r="CZ32" s="73"/>
      <c r="DA32" s="69"/>
      <c r="DB32" s="73"/>
      <c r="DC32" s="69"/>
      <c r="DD32" s="69"/>
      <c r="DE32" s="69"/>
      <c r="DF32" s="69"/>
      <c r="DG32" s="69"/>
      <c r="DH32" s="113"/>
      <c r="DI32" s="108"/>
      <c r="DJ32" s="112" t="s">
        <v>89</v>
      </c>
      <c r="DK32" s="69"/>
      <c r="DL32" s="69" t="s">
        <v>116</v>
      </c>
      <c r="DM32" s="69" t="s">
        <v>116</v>
      </c>
      <c r="DN32" s="69" t="s">
        <v>116</v>
      </c>
      <c r="DO32" s="69" t="s">
        <v>116</v>
      </c>
      <c r="DP32" s="69" t="s">
        <v>116</v>
      </c>
      <c r="DQ32" s="69" t="s">
        <v>116</v>
      </c>
      <c r="DR32" s="69" t="s">
        <v>116</v>
      </c>
      <c r="DS32" s="69" t="s">
        <v>116</v>
      </c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73"/>
      <c r="ER32" s="69"/>
      <c r="ES32" s="73"/>
      <c r="ET32" s="69"/>
      <c r="EU32" s="73"/>
      <c r="EV32" s="69"/>
      <c r="EW32" s="69"/>
      <c r="EX32" s="110">
        <f t="shared" si="21"/>
        <v>0</v>
      </c>
      <c r="EY32" s="112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73"/>
      <c r="GG32" s="69"/>
      <c r="GH32" s="73"/>
      <c r="GI32" s="69"/>
      <c r="GJ32" s="73"/>
      <c r="GK32" s="69"/>
      <c r="GL32" s="69"/>
      <c r="GM32" s="69"/>
      <c r="GN32" s="69"/>
      <c r="GO32" s="69"/>
      <c r="GP32" s="113"/>
      <c r="GQ32" s="110">
        <f t="shared" si="22"/>
        <v>0</v>
      </c>
      <c r="GR32" s="112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73"/>
      <c r="HZ32" s="69"/>
      <c r="IA32" s="73"/>
      <c r="IB32" s="69"/>
      <c r="IC32" s="73"/>
      <c r="ID32" s="69"/>
      <c r="IE32" s="115"/>
      <c r="IF32" s="112"/>
      <c r="IG32" s="69"/>
      <c r="IH32" s="69"/>
      <c r="II32" s="115"/>
      <c r="IJ32" s="3"/>
      <c r="IK32" s="3"/>
      <c r="IL32" s="3"/>
      <c r="IM32" s="3"/>
      <c r="IN32" s="3"/>
      <c r="IO32" s="3"/>
      <c r="IP32" s="3"/>
      <c r="IQ32" s="3"/>
      <c r="IR32" s="3"/>
    </row>
    <row r="33" spans="1:243" ht="12.75">
      <c r="A33" s="78" t="s">
        <v>56</v>
      </c>
      <c r="B33" s="77" t="s">
        <v>75</v>
      </c>
      <c r="C33" s="23">
        <f t="shared" si="10"/>
        <v>22</v>
      </c>
      <c r="D33" s="17">
        <f t="shared" si="11"/>
        <v>22</v>
      </c>
      <c r="E33" s="69">
        <f t="shared" si="12"/>
        <v>20</v>
      </c>
      <c r="F33" s="17">
        <f t="shared" si="13"/>
        <v>2</v>
      </c>
      <c r="G33" s="17">
        <f t="shared" si="14"/>
        <v>0</v>
      </c>
      <c r="H33" s="69">
        <f t="shared" si="15"/>
        <v>0</v>
      </c>
      <c r="I33" s="167">
        <f t="shared" si="16"/>
        <v>1942</v>
      </c>
      <c r="J33" s="71">
        <f t="shared" si="28"/>
        <v>88.27272727272727</v>
      </c>
      <c r="K33" s="71">
        <f>ABS(I33*100/I1)</f>
        <v>53.94444444444444</v>
      </c>
      <c r="L33" s="70">
        <v>34</v>
      </c>
      <c r="M33" s="70">
        <f t="shared" si="23"/>
        <v>22</v>
      </c>
      <c r="N33" s="70">
        <f t="shared" si="24"/>
        <v>12</v>
      </c>
      <c r="O33" s="70">
        <f t="shared" si="25"/>
        <v>0</v>
      </c>
      <c r="P33" s="70">
        <f t="shared" si="26"/>
        <v>12</v>
      </c>
      <c r="Q33" s="70">
        <f t="shared" si="27"/>
        <v>0</v>
      </c>
      <c r="R33" s="72">
        <f t="shared" si="17"/>
        <v>4</v>
      </c>
      <c r="S33" s="69">
        <f t="shared" si="18"/>
        <v>0</v>
      </c>
      <c r="T33" s="69">
        <f t="shared" si="19"/>
        <v>0</v>
      </c>
      <c r="U33" s="69">
        <f t="shared" si="29"/>
        <v>0</v>
      </c>
      <c r="V33" s="73">
        <f t="shared" si="20"/>
        <v>5</v>
      </c>
      <c r="W33" s="108"/>
      <c r="X33" s="112" t="s">
        <v>84</v>
      </c>
      <c r="Y33" s="69" t="s">
        <v>84</v>
      </c>
      <c r="Z33" s="69" t="s">
        <v>84</v>
      </c>
      <c r="AA33" s="69" t="s">
        <v>94</v>
      </c>
      <c r="AB33" s="69" t="s">
        <v>94</v>
      </c>
      <c r="AC33" s="69" t="s">
        <v>84</v>
      </c>
      <c r="AD33" s="69" t="s">
        <v>94</v>
      </c>
      <c r="AE33" s="69" t="s">
        <v>84</v>
      </c>
      <c r="AF33" s="69" t="s">
        <v>84</v>
      </c>
      <c r="AG33" s="69" t="s">
        <v>84</v>
      </c>
      <c r="AH33" s="69" t="s">
        <v>84</v>
      </c>
      <c r="AI33" s="69" t="s">
        <v>84</v>
      </c>
      <c r="AJ33" s="69" t="s">
        <v>84</v>
      </c>
      <c r="AK33" s="69" t="s">
        <v>84</v>
      </c>
      <c r="AL33" s="69" t="s">
        <v>84</v>
      </c>
      <c r="AM33" s="69" t="s">
        <v>84</v>
      </c>
      <c r="AN33" s="69" t="s">
        <v>84</v>
      </c>
      <c r="AO33" s="69" t="s">
        <v>84</v>
      </c>
      <c r="AP33" s="69" t="s">
        <v>84</v>
      </c>
      <c r="AQ33" s="69" t="s">
        <v>84</v>
      </c>
      <c r="AR33" s="69" t="s">
        <v>84</v>
      </c>
      <c r="AS33" s="69" t="s">
        <v>84</v>
      </c>
      <c r="AT33" s="69" t="s">
        <v>84</v>
      </c>
      <c r="AU33" s="69" t="s">
        <v>84</v>
      </c>
      <c r="AV33" s="69" t="s">
        <v>84</v>
      </c>
      <c r="AW33" s="69" t="s">
        <v>94</v>
      </c>
      <c r="AX33" s="69" t="s">
        <v>94</v>
      </c>
      <c r="AY33" s="69" t="s">
        <v>94</v>
      </c>
      <c r="AZ33" s="69" t="s">
        <v>94</v>
      </c>
      <c r="BA33" s="69" t="s">
        <v>94</v>
      </c>
      <c r="BB33" s="69" t="s">
        <v>94</v>
      </c>
      <c r="BC33" s="69" t="s">
        <v>94</v>
      </c>
      <c r="BD33" s="69" t="s">
        <v>94</v>
      </c>
      <c r="BE33" s="73" t="s">
        <v>94</v>
      </c>
      <c r="BF33" s="69" t="s">
        <v>116</v>
      </c>
      <c r="BG33" s="73" t="s">
        <v>116</v>
      </c>
      <c r="BH33" s="69" t="s">
        <v>116</v>
      </c>
      <c r="BI33" s="73" t="s">
        <v>116</v>
      </c>
      <c r="BJ33" s="69" t="s">
        <v>116</v>
      </c>
      <c r="BK33" s="69" t="s">
        <v>116</v>
      </c>
      <c r="BL33" s="69"/>
      <c r="BM33" s="69"/>
      <c r="BN33" s="69"/>
      <c r="BO33" s="113"/>
      <c r="BP33" s="108"/>
      <c r="BQ33" s="112">
        <v>90</v>
      </c>
      <c r="BR33" s="69">
        <v>74</v>
      </c>
      <c r="BS33" s="69">
        <v>90</v>
      </c>
      <c r="BT33" s="69"/>
      <c r="BU33" s="69"/>
      <c r="BV33" s="69">
        <v>90</v>
      </c>
      <c r="BW33" s="69"/>
      <c r="BX33" s="69">
        <v>90</v>
      </c>
      <c r="BY33" s="69">
        <v>90</v>
      </c>
      <c r="BZ33" s="69">
        <v>90</v>
      </c>
      <c r="CA33" s="69">
        <v>90</v>
      </c>
      <c r="CB33" s="69">
        <v>90</v>
      </c>
      <c r="CC33" s="69">
        <v>90</v>
      </c>
      <c r="CD33" s="69">
        <v>90</v>
      </c>
      <c r="CE33" s="69">
        <v>90</v>
      </c>
      <c r="CF33" s="69">
        <v>90</v>
      </c>
      <c r="CG33" s="69">
        <v>90</v>
      </c>
      <c r="CH33" s="69">
        <v>90</v>
      </c>
      <c r="CI33" s="69">
        <v>90</v>
      </c>
      <c r="CJ33" s="69">
        <v>90</v>
      </c>
      <c r="CK33" s="69">
        <v>90</v>
      </c>
      <c r="CL33" s="69">
        <v>90</v>
      </c>
      <c r="CM33" s="69">
        <v>90</v>
      </c>
      <c r="CN33" s="69">
        <v>90</v>
      </c>
      <c r="CO33" s="69">
        <v>68</v>
      </c>
      <c r="CP33" s="69"/>
      <c r="CQ33" s="69"/>
      <c r="CR33" s="69"/>
      <c r="CS33" s="69"/>
      <c r="CT33" s="69"/>
      <c r="CU33" s="69"/>
      <c r="CV33" s="69"/>
      <c r="CW33" s="69"/>
      <c r="CX33" s="73"/>
      <c r="CY33" s="69"/>
      <c r="CZ33" s="73"/>
      <c r="DA33" s="69"/>
      <c r="DB33" s="73"/>
      <c r="DC33" s="69"/>
      <c r="DD33" s="69"/>
      <c r="DE33" s="69"/>
      <c r="DF33" s="69"/>
      <c r="DG33" s="69"/>
      <c r="DH33" s="113"/>
      <c r="DI33" s="114"/>
      <c r="DJ33" s="112"/>
      <c r="DK33" s="69" t="s">
        <v>90</v>
      </c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 t="s">
        <v>90</v>
      </c>
      <c r="EI33" s="69"/>
      <c r="EJ33" s="69"/>
      <c r="EK33" s="69"/>
      <c r="EL33" s="69"/>
      <c r="EM33" s="69"/>
      <c r="EN33" s="69"/>
      <c r="EO33" s="69"/>
      <c r="EP33" s="69"/>
      <c r="EQ33" s="73"/>
      <c r="ER33" s="69"/>
      <c r="ES33" s="73"/>
      <c r="ET33" s="69"/>
      <c r="EU33" s="73"/>
      <c r="EV33" s="69"/>
      <c r="EW33" s="69"/>
      <c r="EX33" s="110">
        <f t="shared" si="21"/>
        <v>4</v>
      </c>
      <c r="EY33" s="112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133">
        <v>1</v>
      </c>
      <c r="FM33" s="69"/>
      <c r="FN33" s="69"/>
      <c r="FO33" s="69"/>
      <c r="FP33" s="133">
        <v>1</v>
      </c>
      <c r="FQ33" s="69"/>
      <c r="FR33" s="69"/>
      <c r="FS33" s="133">
        <v>1</v>
      </c>
      <c r="FT33" s="69"/>
      <c r="FU33" s="69"/>
      <c r="FV33" s="69"/>
      <c r="FW33" s="133">
        <v>1</v>
      </c>
      <c r="FX33" s="69"/>
      <c r="FY33" s="69"/>
      <c r="FZ33" s="69"/>
      <c r="GA33" s="69"/>
      <c r="GB33" s="69"/>
      <c r="GC33" s="69"/>
      <c r="GD33" s="69"/>
      <c r="GE33" s="69"/>
      <c r="GF33" s="73"/>
      <c r="GG33" s="69"/>
      <c r="GH33" s="73"/>
      <c r="GI33" s="69"/>
      <c r="GJ33" s="73"/>
      <c r="GK33" s="69"/>
      <c r="GL33" s="69"/>
      <c r="GM33" s="69"/>
      <c r="GN33" s="69"/>
      <c r="GO33" s="69"/>
      <c r="GP33" s="113"/>
      <c r="GQ33" s="110">
        <f t="shared" si="22"/>
        <v>5</v>
      </c>
      <c r="GR33" s="112"/>
      <c r="GS33" s="69"/>
      <c r="GT33" s="69"/>
      <c r="GU33" s="69"/>
      <c r="GV33" s="69"/>
      <c r="GW33" s="69"/>
      <c r="GX33" s="69"/>
      <c r="GY33" s="69">
        <v>1</v>
      </c>
      <c r="GZ33" s="69"/>
      <c r="HA33" s="69"/>
      <c r="HB33" s="69">
        <v>1</v>
      </c>
      <c r="HC33" s="69">
        <v>1</v>
      </c>
      <c r="HD33" s="69"/>
      <c r="HE33" s="69"/>
      <c r="HF33" s="69"/>
      <c r="HG33" s="69"/>
      <c r="HH33" s="69">
        <v>1</v>
      </c>
      <c r="HI33" s="69"/>
      <c r="HJ33" s="69"/>
      <c r="HK33" s="69"/>
      <c r="HL33" s="69"/>
      <c r="HM33" s="69">
        <v>1</v>
      </c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73"/>
      <c r="HZ33" s="69"/>
      <c r="IA33" s="73"/>
      <c r="IB33" s="69"/>
      <c r="IC33" s="73"/>
      <c r="ID33" s="69"/>
      <c r="IE33" s="115"/>
      <c r="IF33" s="112"/>
      <c r="IG33" s="69"/>
      <c r="IH33" s="69"/>
      <c r="II33" s="115"/>
    </row>
    <row r="34" spans="1:252" s="2" customFormat="1" ht="12.75">
      <c r="A34" s="78" t="s">
        <v>57</v>
      </c>
      <c r="B34" s="77" t="s">
        <v>76</v>
      </c>
      <c r="C34" s="23">
        <f t="shared" si="10"/>
        <v>27</v>
      </c>
      <c r="D34" s="17">
        <f t="shared" si="11"/>
        <v>25</v>
      </c>
      <c r="E34" s="69">
        <f t="shared" si="12"/>
        <v>13</v>
      </c>
      <c r="F34" s="17">
        <f t="shared" si="13"/>
        <v>11</v>
      </c>
      <c r="G34" s="17">
        <f t="shared" si="14"/>
        <v>3</v>
      </c>
      <c r="H34" s="69">
        <f t="shared" si="15"/>
        <v>1</v>
      </c>
      <c r="I34" s="167">
        <f t="shared" si="16"/>
        <v>1966</v>
      </c>
      <c r="J34" s="71">
        <f t="shared" si="28"/>
        <v>72.81481481481481</v>
      </c>
      <c r="K34" s="71">
        <f>ABS(I34*100/I1)</f>
        <v>54.611111111111114</v>
      </c>
      <c r="L34" s="70">
        <f>K1</f>
        <v>40</v>
      </c>
      <c r="M34" s="70">
        <f t="shared" si="23"/>
        <v>29</v>
      </c>
      <c r="N34" s="70">
        <f t="shared" si="24"/>
        <v>11</v>
      </c>
      <c r="O34" s="70">
        <f t="shared" si="25"/>
        <v>3</v>
      </c>
      <c r="P34" s="70">
        <f t="shared" si="26"/>
        <v>3</v>
      </c>
      <c r="Q34" s="70">
        <f t="shared" si="27"/>
        <v>5</v>
      </c>
      <c r="R34" s="72">
        <f t="shared" si="17"/>
        <v>6</v>
      </c>
      <c r="S34" s="69">
        <f t="shared" si="18"/>
        <v>0</v>
      </c>
      <c r="T34" s="69">
        <f t="shared" si="19"/>
        <v>1</v>
      </c>
      <c r="U34" s="69">
        <f t="shared" si="29"/>
        <v>1</v>
      </c>
      <c r="V34" s="73">
        <f t="shared" si="20"/>
        <v>3</v>
      </c>
      <c r="W34" s="108"/>
      <c r="X34" s="112" t="s">
        <v>84</v>
      </c>
      <c r="Y34" s="69" t="s">
        <v>84</v>
      </c>
      <c r="Z34" s="69" t="s">
        <v>84</v>
      </c>
      <c r="AA34" s="69" t="s">
        <v>84</v>
      </c>
      <c r="AB34" s="69" t="s">
        <v>84</v>
      </c>
      <c r="AC34" s="69" t="s">
        <v>84</v>
      </c>
      <c r="AD34" s="69" t="s">
        <v>84</v>
      </c>
      <c r="AE34" s="69" t="s">
        <v>100</v>
      </c>
      <c r="AF34" s="69" t="s">
        <v>84</v>
      </c>
      <c r="AG34" s="69" t="s">
        <v>100</v>
      </c>
      <c r="AH34" s="69" t="s">
        <v>93</v>
      </c>
      <c r="AI34" s="69" t="s">
        <v>84</v>
      </c>
      <c r="AJ34" s="69" t="s">
        <v>84</v>
      </c>
      <c r="AK34" s="69" t="s">
        <v>84</v>
      </c>
      <c r="AL34" s="69" t="s">
        <v>84</v>
      </c>
      <c r="AM34" s="69" t="s">
        <v>84</v>
      </c>
      <c r="AN34" s="69" t="s">
        <v>93</v>
      </c>
      <c r="AO34" s="69" t="s">
        <v>93</v>
      </c>
      <c r="AP34" s="69" t="s">
        <v>84</v>
      </c>
      <c r="AQ34" s="69" t="s">
        <v>84</v>
      </c>
      <c r="AR34" s="69" t="s">
        <v>84</v>
      </c>
      <c r="AS34" s="69" t="s">
        <v>84</v>
      </c>
      <c r="AT34" s="69" t="s">
        <v>84</v>
      </c>
      <c r="AU34" s="69" t="s">
        <v>100</v>
      </c>
      <c r="AV34" s="69" t="s">
        <v>84</v>
      </c>
      <c r="AW34" s="69" t="s">
        <v>84</v>
      </c>
      <c r="AX34" s="69" t="s">
        <v>84</v>
      </c>
      <c r="AY34" s="69" t="s">
        <v>93</v>
      </c>
      <c r="AZ34" s="140" t="s">
        <v>91</v>
      </c>
      <c r="BA34" s="140" t="s">
        <v>91</v>
      </c>
      <c r="BB34" s="140" t="s">
        <v>91</v>
      </c>
      <c r="BC34" s="140" t="s">
        <v>91</v>
      </c>
      <c r="BD34" s="69" t="s">
        <v>84</v>
      </c>
      <c r="BE34" s="73" t="s">
        <v>84</v>
      </c>
      <c r="BF34" s="140" t="s">
        <v>91</v>
      </c>
      <c r="BG34" s="73" t="s">
        <v>94</v>
      </c>
      <c r="BH34" s="69" t="s">
        <v>94</v>
      </c>
      <c r="BI34" s="73" t="s">
        <v>94</v>
      </c>
      <c r="BJ34" s="69" t="s">
        <v>84</v>
      </c>
      <c r="BK34" s="69" t="s">
        <v>84</v>
      </c>
      <c r="BL34" s="69"/>
      <c r="BM34" s="69"/>
      <c r="BN34" s="69"/>
      <c r="BO34" s="113"/>
      <c r="BP34" s="108"/>
      <c r="BQ34" s="112">
        <v>90</v>
      </c>
      <c r="BR34" s="69">
        <v>90</v>
      </c>
      <c r="BS34" s="69">
        <v>90</v>
      </c>
      <c r="BT34" s="69">
        <v>90</v>
      </c>
      <c r="BU34" s="69">
        <v>90</v>
      </c>
      <c r="BV34" s="69">
        <v>59</v>
      </c>
      <c r="BW34" s="69">
        <v>48</v>
      </c>
      <c r="BX34" s="69"/>
      <c r="BY34" s="69">
        <v>71</v>
      </c>
      <c r="BZ34" s="69"/>
      <c r="CA34" s="69">
        <v>65</v>
      </c>
      <c r="CB34" s="69">
        <v>90</v>
      </c>
      <c r="CC34" s="69">
        <v>90</v>
      </c>
      <c r="CD34" s="69">
        <v>90</v>
      </c>
      <c r="CE34" s="69">
        <v>90</v>
      </c>
      <c r="CF34" s="69">
        <v>57</v>
      </c>
      <c r="CG34" s="69"/>
      <c r="CH34" s="69"/>
      <c r="CI34" s="69">
        <v>75</v>
      </c>
      <c r="CJ34" s="69">
        <v>57</v>
      </c>
      <c r="CK34" s="69">
        <v>79</v>
      </c>
      <c r="CL34" s="69">
        <v>53</v>
      </c>
      <c r="CM34" s="69">
        <v>57</v>
      </c>
      <c r="CN34" s="69"/>
      <c r="CO34" s="69">
        <v>90</v>
      </c>
      <c r="CP34" s="69">
        <v>90</v>
      </c>
      <c r="CQ34" s="69">
        <v>90</v>
      </c>
      <c r="CR34" s="171">
        <v>9</v>
      </c>
      <c r="CS34" s="140" t="s">
        <v>91</v>
      </c>
      <c r="CT34" s="69"/>
      <c r="CU34" s="69"/>
      <c r="CV34" s="69"/>
      <c r="CW34" s="69">
        <v>45</v>
      </c>
      <c r="CX34" s="73">
        <v>90</v>
      </c>
      <c r="CY34" s="73"/>
      <c r="CZ34" s="73"/>
      <c r="DA34" s="69"/>
      <c r="DB34" s="73"/>
      <c r="DC34" s="69">
        <v>45</v>
      </c>
      <c r="DD34" s="69">
        <v>76</v>
      </c>
      <c r="DE34" s="69"/>
      <c r="DF34" s="69"/>
      <c r="DG34" s="69"/>
      <c r="DH34" s="113"/>
      <c r="DI34" s="108"/>
      <c r="DJ34" s="112"/>
      <c r="DK34" s="69"/>
      <c r="DL34" s="69"/>
      <c r="DM34" s="69"/>
      <c r="DN34" s="69"/>
      <c r="DO34" s="69" t="s">
        <v>90</v>
      </c>
      <c r="DP34" s="69" t="s">
        <v>90</v>
      </c>
      <c r="DQ34" s="69"/>
      <c r="DR34" s="69" t="s">
        <v>90</v>
      </c>
      <c r="DS34" s="69"/>
      <c r="DT34" s="69" t="s">
        <v>89</v>
      </c>
      <c r="DU34" s="69"/>
      <c r="DV34" s="69"/>
      <c r="DW34" s="69"/>
      <c r="DX34" s="69"/>
      <c r="DY34" s="69" t="s">
        <v>90</v>
      </c>
      <c r="DZ34" s="69"/>
      <c r="EA34" s="69"/>
      <c r="EB34" s="69" t="s">
        <v>90</v>
      </c>
      <c r="EC34" s="69" t="s">
        <v>90</v>
      </c>
      <c r="ED34" s="69" t="s">
        <v>90</v>
      </c>
      <c r="EE34" s="69" t="s">
        <v>89</v>
      </c>
      <c r="EF34" s="69" t="s">
        <v>90</v>
      </c>
      <c r="EG34" s="69"/>
      <c r="EH34" s="69"/>
      <c r="EI34" s="69"/>
      <c r="EJ34" s="69"/>
      <c r="EK34" s="69" t="s">
        <v>89</v>
      </c>
      <c r="EL34" s="69"/>
      <c r="EM34" s="69"/>
      <c r="EN34" s="69"/>
      <c r="EO34" s="69"/>
      <c r="EP34" s="69" t="s">
        <v>90</v>
      </c>
      <c r="EQ34" s="73"/>
      <c r="ER34" s="69"/>
      <c r="ES34" s="73"/>
      <c r="ET34" s="69"/>
      <c r="EU34" s="73"/>
      <c r="EV34" s="69" t="s">
        <v>90</v>
      </c>
      <c r="EW34" s="69" t="s">
        <v>90</v>
      </c>
      <c r="EX34" s="110">
        <f t="shared" si="21"/>
        <v>6</v>
      </c>
      <c r="EY34" s="112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133">
        <v>1</v>
      </c>
      <c r="FN34" s="69"/>
      <c r="FO34" s="69"/>
      <c r="FP34" s="69"/>
      <c r="FQ34" s="69"/>
      <c r="FR34" s="69"/>
      <c r="FS34" s="133">
        <v>1</v>
      </c>
      <c r="FT34" s="69"/>
      <c r="FU34" s="133">
        <v>1</v>
      </c>
      <c r="FV34" s="69"/>
      <c r="FW34" s="69"/>
      <c r="FX34" s="133">
        <v>1</v>
      </c>
      <c r="FY34" s="69"/>
      <c r="FZ34" s="139" t="s">
        <v>126</v>
      </c>
      <c r="GA34" s="140" t="s">
        <v>91</v>
      </c>
      <c r="GB34" s="140" t="s">
        <v>91</v>
      </c>
      <c r="GC34" s="140" t="s">
        <v>91</v>
      </c>
      <c r="GD34" s="140" t="s">
        <v>91</v>
      </c>
      <c r="GE34" s="133">
        <v>1</v>
      </c>
      <c r="GF34" s="133">
        <v>1</v>
      </c>
      <c r="GG34" s="69"/>
      <c r="GH34" s="73"/>
      <c r="GI34" s="69"/>
      <c r="GJ34" s="73"/>
      <c r="GK34" s="69"/>
      <c r="GL34" s="69"/>
      <c r="GM34" s="69"/>
      <c r="GN34" s="69"/>
      <c r="GO34" s="69"/>
      <c r="GP34" s="113"/>
      <c r="GQ34" s="110">
        <f t="shared" si="22"/>
        <v>3</v>
      </c>
      <c r="GR34" s="112"/>
      <c r="GS34" s="69">
        <v>1</v>
      </c>
      <c r="GT34" s="69">
        <v>1</v>
      </c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>
        <v>1</v>
      </c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73"/>
      <c r="HZ34" s="69"/>
      <c r="IA34" s="73"/>
      <c r="IB34" s="69"/>
      <c r="IC34" s="73"/>
      <c r="ID34" s="69"/>
      <c r="IE34" s="115"/>
      <c r="IF34" s="112"/>
      <c r="IG34" s="69"/>
      <c r="IH34" s="69"/>
      <c r="II34" s="115"/>
      <c r="IJ34" s="3"/>
      <c r="IK34" s="3"/>
      <c r="IL34" s="3"/>
      <c r="IM34" s="3"/>
      <c r="IN34" s="3"/>
      <c r="IO34" s="3"/>
      <c r="IP34" s="3"/>
      <c r="IQ34" s="3"/>
      <c r="IR34" s="3"/>
    </row>
    <row r="35" spans="1:252" s="2" customFormat="1" ht="12.75">
      <c r="A35" s="78" t="s">
        <v>148</v>
      </c>
      <c r="B35" s="77" t="s">
        <v>142</v>
      </c>
      <c r="C35" s="23">
        <f>COUNT(BQ35:DH35)</f>
        <v>8</v>
      </c>
      <c r="D35" s="17">
        <f>COUNTIF(X35:BO35,"T")</f>
        <v>3</v>
      </c>
      <c r="E35" s="69">
        <f>COUNTIF(BQ35:DH35,90)</f>
        <v>1</v>
      </c>
      <c r="F35" s="17">
        <f t="shared" si="13"/>
        <v>3</v>
      </c>
      <c r="G35" s="17">
        <f t="shared" si="14"/>
        <v>4</v>
      </c>
      <c r="H35" s="69">
        <f>COUNTIF(BQ35:DH35,"S")</f>
        <v>0</v>
      </c>
      <c r="I35" s="167">
        <f>SUM(BQ35:DH35)</f>
        <v>379</v>
      </c>
      <c r="J35" s="71">
        <f>ABS(I35/C35)</f>
        <v>47.375</v>
      </c>
      <c r="K35" s="71">
        <f>ABS(I35*100/I1)</f>
        <v>10.527777777777779</v>
      </c>
      <c r="L35" s="70">
        <f>K1-28</f>
        <v>12</v>
      </c>
      <c r="M35" s="70">
        <f>COUNTIF(X35:BO35,"C")+COUNTIF(X35:BO35,"T")</f>
        <v>8</v>
      </c>
      <c r="N35" s="70">
        <f>SUM(O35:Q35)</f>
        <v>4</v>
      </c>
      <c r="O35" s="70">
        <f>COUNTIF(X35:BO35,"DT")</f>
        <v>0</v>
      </c>
      <c r="P35" s="70">
        <f>COUNTIF(X35:BO35,"L")</f>
        <v>4</v>
      </c>
      <c r="Q35" s="70">
        <f>COUNTIF(X35:BO35,"S")</f>
        <v>0</v>
      </c>
      <c r="R35" s="72">
        <f t="shared" si="17"/>
        <v>2</v>
      </c>
      <c r="S35" s="69">
        <f t="shared" si="18"/>
        <v>0</v>
      </c>
      <c r="T35" s="69">
        <f t="shared" si="19"/>
        <v>0</v>
      </c>
      <c r="U35" s="69">
        <f>SUM(S35:T35)</f>
        <v>0</v>
      </c>
      <c r="V35" s="73">
        <f t="shared" si="20"/>
        <v>0</v>
      </c>
      <c r="W35" s="108"/>
      <c r="X35" s="69" t="s">
        <v>139</v>
      </c>
      <c r="Y35" s="69" t="s">
        <v>139</v>
      </c>
      <c r="Z35" s="69" t="s">
        <v>139</v>
      </c>
      <c r="AA35" s="69" t="s">
        <v>139</v>
      </c>
      <c r="AB35" s="69" t="s">
        <v>139</v>
      </c>
      <c r="AC35" s="69" t="s">
        <v>139</v>
      </c>
      <c r="AD35" s="69" t="s">
        <v>139</v>
      </c>
      <c r="AE35" s="69" t="s">
        <v>139</v>
      </c>
      <c r="AF35" s="69" t="s">
        <v>139</v>
      </c>
      <c r="AG35" s="69" t="s">
        <v>139</v>
      </c>
      <c r="AH35" s="69" t="s">
        <v>139</v>
      </c>
      <c r="AI35" s="69" t="s">
        <v>139</v>
      </c>
      <c r="AJ35" s="69" t="s">
        <v>139</v>
      </c>
      <c r="AK35" s="69" t="s">
        <v>139</v>
      </c>
      <c r="AL35" s="69" t="s">
        <v>139</v>
      </c>
      <c r="AM35" s="69" t="s">
        <v>139</v>
      </c>
      <c r="AN35" s="69" t="s">
        <v>139</v>
      </c>
      <c r="AO35" s="69" t="s">
        <v>139</v>
      </c>
      <c r="AP35" s="69" t="s">
        <v>139</v>
      </c>
      <c r="AQ35" s="69" t="s">
        <v>139</v>
      </c>
      <c r="AR35" s="69" t="s">
        <v>139</v>
      </c>
      <c r="AS35" s="69" t="s">
        <v>139</v>
      </c>
      <c r="AT35" s="69" t="s">
        <v>139</v>
      </c>
      <c r="AU35" s="69" t="s">
        <v>139</v>
      </c>
      <c r="AV35" s="69" t="s">
        <v>139</v>
      </c>
      <c r="AW35" s="69" t="s">
        <v>139</v>
      </c>
      <c r="AX35" s="69" t="s">
        <v>139</v>
      </c>
      <c r="AY35" s="69" t="s">
        <v>139</v>
      </c>
      <c r="AZ35" s="69" t="s">
        <v>93</v>
      </c>
      <c r="BA35" s="69" t="s">
        <v>93</v>
      </c>
      <c r="BB35" s="69" t="s">
        <v>93</v>
      </c>
      <c r="BC35" s="69" t="s">
        <v>93</v>
      </c>
      <c r="BD35" s="69" t="s">
        <v>84</v>
      </c>
      <c r="BE35" s="73" t="s">
        <v>84</v>
      </c>
      <c r="BF35" s="69" t="s">
        <v>84</v>
      </c>
      <c r="BG35" s="73" t="s">
        <v>94</v>
      </c>
      <c r="BH35" s="69" t="s">
        <v>94</v>
      </c>
      <c r="BI35" s="73" t="s">
        <v>94</v>
      </c>
      <c r="BJ35" s="69" t="s">
        <v>94</v>
      </c>
      <c r="BK35" s="69" t="s">
        <v>93</v>
      </c>
      <c r="BL35" s="69"/>
      <c r="BM35" s="69"/>
      <c r="BN35" s="69"/>
      <c r="BO35" s="113"/>
      <c r="BP35" s="108"/>
      <c r="BQ35" s="112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>
        <v>29</v>
      </c>
      <c r="CT35" s="69">
        <v>25</v>
      </c>
      <c r="CU35" s="69">
        <v>45</v>
      </c>
      <c r="CV35" s="69">
        <v>13</v>
      </c>
      <c r="CW35" s="69">
        <v>77</v>
      </c>
      <c r="CX35" s="73">
        <v>90</v>
      </c>
      <c r="CY35" s="69">
        <v>70</v>
      </c>
      <c r="CZ35" s="73"/>
      <c r="DA35" s="69"/>
      <c r="DB35" s="73"/>
      <c r="DC35" s="69"/>
      <c r="DD35" s="69">
        <v>30</v>
      </c>
      <c r="DE35" s="69"/>
      <c r="DF35" s="69"/>
      <c r="DG35" s="69"/>
      <c r="DH35" s="113"/>
      <c r="DI35" s="108"/>
      <c r="DJ35" s="112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 t="s">
        <v>90</v>
      </c>
      <c r="EM35" s="69" t="s">
        <v>89</v>
      </c>
      <c r="EN35" s="69" t="s">
        <v>89</v>
      </c>
      <c r="EO35" s="69" t="s">
        <v>89</v>
      </c>
      <c r="EP35" s="69" t="s">
        <v>90</v>
      </c>
      <c r="EQ35" s="73"/>
      <c r="ER35" s="69" t="s">
        <v>90</v>
      </c>
      <c r="ES35" s="73"/>
      <c r="ET35" s="69"/>
      <c r="EU35" s="73"/>
      <c r="EV35" s="69"/>
      <c r="EW35" s="69" t="s">
        <v>89</v>
      </c>
      <c r="EX35" s="110">
        <f t="shared" si="21"/>
        <v>2</v>
      </c>
      <c r="EY35" s="112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73"/>
      <c r="GG35" s="133">
        <v>1</v>
      </c>
      <c r="GH35" s="73"/>
      <c r="GI35" s="69"/>
      <c r="GJ35" s="73"/>
      <c r="GK35" s="69"/>
      <c r="GL35" s="133">
        <v>1</v>
      </c>
      <c r="GM35" s="69"/>
      <c r="GN35" s="69"/>
      <c r="GO35" s="69"/>
      <c r="GP35" s="113"/>
      <c r="GQ35" s="110">
        <f t="shared" si="22"/>
        <v>0</v>
      </c>
      <c r="GR35" s="112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73"/>
      <c r="HZ35" s="69"/>
      <c r="IA35" s="73"/>
      <c r="IB35" s="69"/>
      <c r="IC35" s="73"/>
      <c r="ID35" s="69"/>
      <c r="IE35" s="115"/>
      <c r="IF35" s="112"/>
      <c r="IG35" s="69"/>
      <c r="IH35" s="69"/>
      <c r="II35" s="115"/>
      <c r="IJ35" s="3"/>
      <c r="IK35" s="3"/>
      <c r="IL35" s="3"/>
      <c r="IM35" s="3"/>
      <c r="IN35" s="3"/>
      <c r="IO35" s="3"/>
      <c r="IP35" s="3"/>
      <c r="IQ35" s="3"/>
      <c r="IR35" s="3"/>
    </row>
    <row r="36" spans="1:252" s="2" customFormat="1" ht="12.75" hidden="1">
      <c r="A36" s="78"/>
      <c r="B36" s="77"/>
      <c r="C36" s="23"/>
      <c r="D36" s="17"/>
      <c r="E36" s="69"/>
      <c r="F36" s="17"/>
      <c r="G36" s="17"/>
      <c r="H36" s="69"/>
      <c r="I36" s="167"/>
      <c r="J36" s="71"/>
      <c r="K36" s="71"/>
      <c r="L36" s="70"/>
      <c r="M36" s="70"/>
      <c r="N36" s="70"/>
      <c r="O36" s="70"/>
      <c r="P36" s="70"/>
      <c r="Q36" s="70"/>
      <c r="R36" s="72"/>
      <c r="S36" s="69"/>
      <c r="T36" s="69"/>
      <c r="U36" s="69"/>
      <c r="V36" s="73"/>
      <c r="W36" s="108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73"/>
      <c r="BF36" s="69"/>
      <c r="BG36" s="73"/>
      <c r="BH36" s="69"/>
      <c r="BI36" s="73"/>
      <c r="BJ36" s="69"/>
      <c r="BK36" s="69"/>
      <c r="BL36" s="69"/>
      <c r="BM36" s="69"/>
      <c r="BN36" s="69"/>
      <c r="BO36" s="113"/>
      <c r="BP36" s="108"/>
      <c r="BQ36" s="112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73"/>
      <c r="CY36" s="69"/>
      <c r="CZ36" s="73"/>
      <c r="DA36" s="69"/>
      <c r="DB36" s="73"/>
      <c r="DC36" s="69"/>
      <c r="DD36" s="69"/>
      <c r="DE36" s="69"/>
      <c r="DF36" s="69"/>
      <c r="DG36" s="69"/>
      <c r="DH36" s="113"/>
      <c r="DI36" s="108"/>
      <c r="DJ36" s="112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73"/>
      <c r="ER36" s="69"/>
      <c r="ES36" s="73"/>
      <c r="ET36" s="69"/>
      <c r="EU36" s="73"/>
      <c r="EV36" s="69"/>
      <c r="EW36" s="69"/>
      <c r="EX36" s="110">
        <f t="shared" si="21"/>
        <v>0</v>
      </c>
      <c r="EY36" s="112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73"/>
      <c r="GG36" s="69"/>
      <c r="GH36" s="73"/>
      <c r="GI36" s="69"/>
      <c r="GJ36" s="73"/>
      <c r="GK36" s="69"/>
      <c r="GL36" s="69"/>
      <c r="GM36" s="69"/>
      <c r="GN36" s="69"/>
      <c r="GO36" s="69"/>
      <c r="GP36" s="113"/>
      <c r="GQ36" s="110"/>
      <c r="GR36" s="112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73"/>
      <c r="HZ36" s="69"/>
      <c r="IA36" s="73"/>
      <c r="IB36" s="69"/>
      <c r="IC36" s="73"/>
      <c r="ID36" s="69"/>
      <c r="IE36" s="115"/>
      <c r="IF36" s="112"/>
      <c r="IG36" s="69"/>
      <c r="IH36" s="69"/>
      <c r="II36" s="115"/>
      <c r="IJ36" s="3"/>
      <c r="IK36" s="3"/>
      <c r="IL36" s="3"/>
      <c r="IM36" s="3"/>
      <c r="IN36" s="3"/>
      <c r="IO36" s="3"/>
      <c r="IP36" s="3"/>
      <c r="IQ36" s="3"/>
      <c r="IR36" s="3"/>
    </row>
    <row r="37" spans="1:252" s="2" customFormat="1" ht="12.75" hidden="1">
      <c r="A37" s="78"/>
      <c r="B37" s="77"/>
      <c r="C37" s="23"/>
      <c r="D37" s="17"/>
      <c r="E37" s="69"/>
      <c r="F37" s="17"/>
      <c r="G37" s="17"/>
      <c r="H37" s="69"/>
      <c r="I37" s="167"/>
      <c r="J37" s="71"/>
      <c r="K37" s="71"/>
      <c r="L37" s="70"/>
      <c r="M37" s="70"/>
      <c r="N37" s="70"/>
      <c r="O37" s="70"/>
      <c r="P37" s="70"/>
      <c r="Q37" s="70"/>
      <c r="R37" s="72"/>
      <c r="S37" s="69"/>
      <c r="T37" s="69"/>
      <c r="U37" s="69"/>
      <c r="V37" s="73"/>
      <c r="W37" s="108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73"/>
      <c r="BF37" s="69"/>
      <c r="BG37" s="73"/>
      <c r="BH37" s="69"/>
      <c r="BI37" s="73"/>
      <c r="BJ37" s="69"/>
      <c r="BK37" s="69"/>
      <c r="BL37" s="69"/>
      <c r="BM37" s="69"/>
      <c r="BN37" s="69"/>
      <c r="BO37" s="113"/>
      <c r="BP37" s="108"/>
      <c r="BQ37" s="112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73"/>
      <c r="CY37" s="69"/>
      <c r="CZ37" s="73"/>
      <c r="DA37" s="69"/>
      <c r="DB37" s="73"/>
      <c r="DC37" s="69"/>
      <c r="DD37" s="69"/>
      <c r="DE37" s="69"/>
      <c r="DF37" s="69"/>
      <c r="DG37" s="69"/>
      <c r="DH37" s="113"/>
      <c r="DI37" s="108"/>
      <c r="DJ37" s="112"/>
      <c r="DK37" s="69"/>
      <c r="DL37" s="69"/>
      <c r="DM37" s="69"/>
      <c r="DN37" s="69"/>
      <c r="DO37" s="69"/>
      <c r="DP37" s="69"/>
      <c r="DQ37" s="69"/>
      <c r="DR37" s="69"/>
      <c r="DS37" s="69"/>
      <c r="DT37" s="69"/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69"/>
      <c r="EF37" s="69"/>
      <c r="EG37" s="69"/>
      <c r="EH37" s="69"/>
      <c r="EI37" s="69"/>
      <c r="EJ37" s="69"/>
      <c r="EK37" s="69"/>
      <c r="EL37" s="69"/>
      <c r="EM37" s="69"/>
      <c r="EN37" s="69"/>
      <c r="EO37" s="69"/>
      <c r="EP37" s="69"/>
      <c r="EQ37" s="73"/>
      <c r="ER37" s="69"/>
      <c r="ES37" s="73"/>
      <c r="ET37" s="69"/>
      <c r="EU37" s="73"/>
      <c r="EV37" s="69"/>
      <c r="EW37" s="69"/>
      <c r="EX37" s="110">
        <f aca="true" t="shared" si="30" ref="EX37:EX62">SUM(EY37:GP37)</f>
        <v>0</v>
      </c>
      <c r="EY37" s="112"/>
      <c r="EZ37" s="69"/>
      <c r="FA37" s="69"/>
      <c r="FB37" s="69"/>
      <c r="FC37" s="69"/>
      <c r="FD37" s="69"/>
      <c r="FE37" s="69"/>
      <c r="FF37" s="69"/>
      <c r="FG37" s="69"/>
      <c r="FH37" s="69"/>
      <c r="FI37" s="69"/>
      <c r="FJ37" s="69"/>
      <c r="FK37" s="69"/>
      <c r="FL37" s="69"/>
      <c r="FM37" s="69"/>
      <c r="FN37" s="69"/>
      <c r="FO37" s="69"/>
      <c r="FP37" s="69"/>
      <c r="FQ37" s="69"/>
      <c r="FR37" s="69"/>
      <c r="FS37" s="69"/>
      <c r="FT37" s="69"/>
      <c r="FU37" s="69"/>
      <c r="FV37" s="69"/>
      <c r="FW37" s="69"/>
      <c r="FX37" s="69"/>
      <c r="FY37" s="69"/>
      <c r="FZ37" s="69"/>
      <c r="GA37" s="69"/>
      <c r="GB37" s="69"/>
      <c r="GC37" s="69"/>
      <c r="GD37" s="69"/>
      <c r="GE37" s="69"/>
      <c r="GF37" s="73"/>
      <c r="GG37" s="69"/>
      <c r="GH37" s="73"/>
      <c r="GI37" s="69"/>
      <c r="GJ37" s="73"/>
      <c r="GK37" s="69"/>
      <c r="GL37" s="69"/>
      <c r="GM37" s="69"/>
      <c r="GN37" s="69"/>
      <c r="GO37" s="69"/>
      <c r="GP37" s="113"/>
      <c r="GQ37" s="110"/>
      <c r="GR37" s="112"/>
      <c r="GS37" s="69"/>
      <c r="GT37" s="69"/>
      <c r="GU37" s="69"/>
      <c r="GV37" s="69"/>
      <c r="GW37" s="69"/>
      <c r="GX37" s="69"/>
      <c r="GY37" s="69"/>
      <c r="GZ37" s="69"/>
      <c r="HA37" s="69"/>
      <c r="HB37" s="69"/>
      <c r="HC37" s="69"/>
      <c r="HD37" s="69"/>
      <c r="HE37" s="69"/>
      <c r="HF37" s="69"/>
      <c r="HG37" s="69"/>
      <c r="HH37" s="69"/>
      <c r="HI37" s="69"/>
      <c r="HJ37" s="69"/>
      <c r="HK37" s="69"/>
      <c r="HL37" s="69"/>
      <c r="HM37" s="69"/>
      <c r="HN37" s="69"/>
      <c r="HO37" s="69"/>
      <c r="HP37" s="69"/>
      <c r="HQ37" s="69"/>
      <c r="HR37" s="69"/>
      <c r="HS37" s="69"/>
      <c r="HT37" s="69"/>
      <c r="HU37" s="69"/>
      <c r="HV37" s="69"/>
      <c r="HW37" s="69"/>
      <c r="HX37" s="69"/>
      <c r="HY37" s="73"/>
      <c r="HZ37" s="69"/>
      <c r="IA37" s="73"/>
      <c r="IB37" s="69"/>
      <c r="IC37" s="73"/>
      <c r="ID37" s="69"/>
      <c r="IE37" s="115"/>
      <c r="IF37" s="112"/>
      <c r="IG37" s="69"/>
      <c r="IH37" s="69"/>
      <c r="II37" s="115"/>
      <c r="IJ37" s="3"/>
      <c r="IK37" s="3"/>
      <c r="IL37" s="3"/>
      <c r="IM37" s="3"/>
      <c r="IN37" s="3"/>
      <c r="IO37" s="3"/>
      <c r="IP37" s="3"/>
      <c r="IQ37" s="3"/>
      <c r="IR37" s="3"/>
    </row>
    <row r="38" spans="1:252" s="2" customFormat="1" ht="12.75" hidden="1">
      <c r="A38" s="78"/>
      <c r="B38" s="77"/>
      <c r="C38" s="23"/>
      <c r="D38" s="17"/>
      <c r="E38" s="69"/>
      <c r="F38" s="17"/>
      <c r="G38" s="17"/>
      <c r="H38" s="69"/>
      <c r="I38" s="167"/>
      <c r="J38" s="71"/>
      <c r="K38" s="71"/>
      <c r="L38" s="70"/>
      <c r="M38" s="70"/>
      <c r="N38" s="70"/>
      <c r="O38" s="70"/>
      <c r="P38" s="70"/>
      <c r="Q38" s="70"/>
      <c r="R38" s="72"/>
      <c r="S38" s="69"/>
      <c r="T38" s="69"/>
      <c r="U38" s="69"/>
      <c r="V38" s="73"/>
      <c r="W38" s="108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73"/>
      <c r="BF38" s="69"/>
      <c r="BG38" s="73"/>
      <c r="BH38" s="69"/>
      <c r="BI38" s="73"/>
      <c r="BJ38" s="69"/>
      <c r="BK38" s="69"/>
      <c r="BL38" s="69"/>
      <c r="BM38" s="69"/>
      <c r="BN38" s="69"/>
      <c r="BO38" s="113"/>
      <c r="BP38" s="108"/>
      <c r="BQ38" s="112"/>
      <c r="BR38" s="69"/>
      <c r="BS38" s="69"/>
      <c r="BT38" s="69"/>
      <c r="BU38" s="69"/>
      <c r="BV38" s="69"/>
      <c r="BW38" s="69"/>
      <c r="BX38" s="69"/>
      <c r="BY38" s="69"/>
      <c r="BZ38" s="69"/>
      <c r="CA38" s="69"/>
      <c r="CB38" s="69"/>
      <c r="CC38" s="69"/>
      <c r="CD38" s="69"/>
      <c r="CE38" s="69"/>
      <c r="CF38" s="69"/>
      <c r="CG38" s="69"/>
      <c r="CH38" s="69"/>
      <c r="CI38" s="69"/>
      <c r="CJ38" s="69"/>
      <c r="CK38" s="69"/>
      <c r="CL38" s="69"/>
      <c r="CM38" s="69"/>
      <c r="CN38" s="69"/>
      <c r="CO38" s="69"/>
      <c r="CP38" s="69"/>
      <c r="CQ38" s="69"/>
      <c r="CR38" s="69"/>
      <c r="CS38" s="69"/>
      <c r="CT38" s="69"/>
      <c r="CU38" s="69"/>
      <c r="CV38" s="69"/>
      <c r="CW38" s="69"/>
      <c r="CX38" s="73"/>
      <c r="CY38" s="69"/>
      <c r="CZ38" s="73"/>
      <c r="DA38" s="69"/>
      <c r="DB38" s="73"/>
      <c r="DC38" s="69"/>
      <c r="DD38" s="69"/>
      <c r="DE38" s="69"/>
      <c r="DF38" s="69"/>
      <c r="DG38" s="69"/>
      <c r="DH38" s="113"/>
      <c r="DI38" s="108"/>
      <c r="DJ38" s="112"/>
      <c r="DK38" s="69"/>
      <c r="DL38" s="69"/>
      <c r="DM38" s="69"/>
      <c r="DN38" s="69"/>
      <c r="DO38" s="69"/>
      <c r="DP38" s="69"/>
      <c r="DQ38" s="69"/>
      <c r="DR38" s="69"/>
      <c r="DS38" s="69"/>
      <c r="DT38" s="69"/>
      <c r="DU38" s="69"/>
      <c r="DV38" s="69"/>
      <c r="DW38" s="69"/>
      <c r="DX38" s="69"/>
      <c r="DY38" s="69"/>
      <c r="DZ38" s="69"/>
      <c r="EA38" s="69"/>
      <c r="EB38" s="69"/>
      <c r="EC38" s="69"/>
      <c r="ED38" s="69"/>
      <c r="EE38" s="69"/>
      <c r="EF38" s="69"/>
      <c r="EG38" s="69"/>
      <c r="EH38" s="69"/>
      <c r="EI38" s="69"/>
      <c r="EJ38" s="69"/>
      <c r="EK38" s="69"/>
      <c r="EL38" s="69"/>
      <c r="EM38" s="69"/>
      <c r="EN38" s="69"/>
      <c r="EO38" s="69"/>
      <c r="EP38" s="69"/>
      <c r="EQ38" s="73"/>
      <c r="ER38" s="69"/>
      <c r="ES38" s="73"/>
      <c r="ET38" s="69"/>
      <c r="EU38" s="73"/>
      <c r="EV38" s="69"/>
      <c r="EW38" s="69"/>
      <c r="EX38" s="110">
        <f t="shared" si="30"/>
        <v>0</v>
      </c>
      <c r="EY38" s="112"/>
      <c r="EZ38" s="69"/>
      <c r="FA38" s="69"/>
      <c r="FB38" s="69"/>
      <c r="FC38" s="69"/>
      <c r="FD38" s="69"/>
      <c r="FE38" s="69"/>
      <c r="FF38" s="69"/>
      <c r="FG38" s="69"/>
      <c r="FH38" s="69"/>
      <c r="FI38" s="69"/>
      <c r="FJ38" s="69"/>
      <c r="FK38" s="69"/>
      <c r="FL38" s="69"/>
      <c r="FM38" s="69"/>
      <c r="FN38" s="69"/>
      <c r="FO38" s="69"/>
      <c r="FP38" s="69"/>
      <c r="FQ38" s="69"/>
      <c r="FR38" s="69"/>
      <c r="FS38" s="69"/>
      <c r="FT38" s="69"/>
      <c r="FU38" s="69"/>
      <c r="FV38" s="69"/>
      <c r="FW38" s="69"/>
      <c r="FX38" s="69"/>
      <c r="FY38" s="69"/>
      <c r="FZ38" s="69"/>
      <c r="GA38" s="69"/>
      <c r="GB38" s="69"/>
      <c r="GC38" s="69"/>
      <c r="GD38" s="69"/>
      <c r="GE38" s="69"/>
      <c r="GF38" s="73"/>
      <c r="GG38" s="69"/>
      <c r="GH38" s="73"/>
      <c r="GI38" s="69"/>
      <c r="GJ38" s="73"/>
      <c r="GK38" s="69"/>
      <c r="GL38" s="69"/>
      <c r="GM38" s="69"/>
      <c r="GN38" s="69"/>
      <c r="GO38" s="69"/>
      <c r="GP38" s="113"/>
      <c r="GQ38" s="110"/>
      <c r="GR38" s="112"/>
      <c r="GS38" s="69"/>
      <c r="GT38" s="69"/>
      <c r="GU38" s="69"/>
      <c r="GV38" s="69"/>
      <c r="GW38" s="69"/>
      <c r="GX38" s="69"/>
      <c r="GY38" s="69"/>
      <c r="GZ38" s="69"/>
      <c r="HA38" s="69"/>
      <c r="HB38" s="69"/>
      <c r="HC38" s="69"/>
      <c r="HD38" s="69"/>
      <c r="HE38" s="69"/>
      <c r="HF38" s="69"/>
      <c r="HG38" s="69"/>
      <c r="HH38" s="69"/>
      <c r="HI38" s="69"/>
      <c r="HJ38" s="69"/>
      <c r="HK38" s="69"/>
      <c r="HL38" s="69"/>
      <c r="HM38" s="69"/>
      <c r="HN38" s="69"/>
      <c r="HO38" s="69"/>
      <c r="HP38" s="69"/>
      <c r="HQ38" s="69"/>
      <c r="HR38" s="69"/>
      <c r="HS38" s="69"/>
      <c r="HT38" s="69"/>
      <c r="HU38" s="69"/>
      <c r="HV38" s="69"/>
      <c r="HW38" s="69"/>
      <c r="HX38" s="69"/>
      <c r="HY38" s="73"/>
      <c r="HZ38" s="69"/>
      <c r="IA38" s="73"/>
      <c r="IB38" s="69"/>
      <c r="IC38" s="73"/>
      <c r="ID38" s="69"/>
      <c r="IE38" s="115"/>
      <c r="IF38" s="112"/>
      <c r="IG38" s="69"/>
      <c r="IH38" s="69"/>
      <c r="II38" s="115"/>
      <c r="IJ38" s="3"/>
      <c r="IK38" s="3"/>
      <c r="IL38" s="3"/>
      <c r="IM38" s="3"/>
      <c r="IN38" s="3"/>
      <c r="IO38" s="3"/>
      <c r="IP38" s="3"/>
      <c r="IQ38" s="3"/>
      <c r="IR38" s="3"/>
    </row>
    <row r="39" spans="1:252" s="2" customFormat="1" ht="12.75">
      <c r="A39" s="136" t="s">
        <v>140</v>
      </c>
      <c r="B39" s="135" t="s">
        <v>78</v>
      </c>
      <c r="C39" s="23">
        <f>COUNT(BQ39:DH39)</f>
        <v>18</v>
      </c>
      <c r="D39" s="17">
        <f>COUNTIF(X39:BO39,"T")</f>
        <v>8</v>
      </c>
      <c r="E39" s="69">
        <f>COUNTIF(BQ39:DH39,90)</f>
        <v>3</v>
      </c>
      <c r="F39" s="17">
        <f aca="true" t="shared" si="31" ref="F39:F58">COUNTIF(DJ39:EW39,"I")</f>
        <v>5</v>
      </c>
      <c r="G39" s="17">
        <f aca="true" t="shared" si="32" ref="G39:G58">COUNTIF(DJ39:EW39,"E")</f>
        <v>10</v>
      </c>
      <c r="H39" s="69">
        <f>COUNTIF(BQ39:DH39,"S")</f>
        <v>0</v>
      </c>
      <c r="I39" s="167">
        <f>SUM(BQ39:DH39)</f>
        <v>823</v>
      </c>
      <c r="J39" s="71">
        <f>ABS(I39/C39)</f>
        <v>45.72222222222222</v>
      </c>
      <c r="K39" s="71">
        <f>ABS(I39*100/I1)</f>
        <v>22.86111111111111</v>
      </c>
      <c r="L39" s="70">
        <f>K1-17</f>
        <v>23</v>
      </c>
      <c r="M39" s="70">
        <f>COUNTIF(X39:BO39,"C")+COUNTIF(X39:BO39,"T")</f>
        <v>19</v>
      </c>
      <c r="N39" s="70">
        <f>SUM(O39:Q39)</f>
        <v>4</v>
      </c>
      <c r="O39" s="70">
        <f>COUNTIF(X39:BO39,"DT")</f>
        <v>4</v>
      </c>
      <c r="P39" s="70">
        <f>COUNTIF(X39:BO39,"L")</f>
        <v>0</v>
      </c>
      <c r="Q39" s="70">
        <f>COUNTIF(X39:BO39,"S")</f>
        <v>0</v>
      </c>
      <c r="R39" s="72">
        <f aca="true" t="shared" si="33" ref="R39:R62">COUNTIF(EY39:GP39,1)</f>
        <v>0</v>
      </c>
      <c r="S39" s="69">
        <f aca="true" t="shared" si="34" ref="S39:S62">COUNTIF(EY39:GP39,2)</f>
        <v>0</v>
      </c>
      <c r="T39" s="69">
        <f aca="true" t="shared" si="35" ref="T39:T62">COUNTIF(EY39:GP39,"R")</f>
        <v>0</v>
      </c>
      <c r="U39" s="69">
        <f>SUM(S39:T39)</f>
        <v>0</v>
      </c>
      <c r="V39" s="73">
        <f aca="true" t="shared" si="36" ref="V39:V62">SUM(GR39:II39)</f>
        <v>5</v>
      </c>
      <c r="W39" s="108"/>
      <c r="X39" s="112" t="s">
        <v>139</v>
      </c>
      <c r="Y39" s="112" t="s">
        <v>139</v>
      </c>
      <c r="Z39" s="112" t="s">
        <v>139</v>
      </c>
      <c r="AA39" s="112" t="s">
        <v>139</v>
      </c>
      <c r="AB39" s="112" t="s">
        <v>139</v>
      </c>
      <c r="AC39" s="112" t="s">
        <v>139</v>
      </c>
      <c r="AD39" s="112" t="s">
        <v>139</v>
      </c>
      <c r="AE39" s="112" t="s">
        <v>139</v>
      </c>
      <c r="AF39" s="112" t="s">
        <v>139</v>
      </c>
      <c r="AG39" s="112" t="s">
        <v>139</v>
      </c>
      <c r="AH39" s="112" t="s">
        <v>139</v>
      </c>
      <c r="AI39" s="112" t="s">
        <v>139</v>
      </c>
      <c r="AJ39" s="112" t="s">
        <v>139</v>
      </c>
      <c r="AK39" s="112" t="s">
        <v>139</v>
      </c>
      <c r="AL39" s="112" t="s">
        <v>139</v>
      </c>
      <c r="AM39" s="112" t="s">
        <v>139</v>
      </c>
      <c r="AN39" s="112" t="s">
        <v>139</v>
      </c>
      <c r="AO39" s="69" t="s">
        <v>93</v>
      </c>
      <c r="AP39" s="69" t="s">
        <v>100</v>
      </c>
      <c r="AQ39" s="69" t="s">
        <v>93</v>
      </c>
      <c r="AR39" s="69" t="s">
        <v>100</v>
      </c>
      <c r="AS39" s="69" t="s">
        <v>100</v>
      </c>
      <c r="AT39" s="69" t="s">
        <v>100</v>
      </c>
      <c r="AU39" s="69" t="s">
        <v>93</v>
      </c>
      <c r="AV39" s="69" t="s">
        <v>93</v>
      </c>
      <c r="AW39" s="69" t="s">
        <v>93</v>
      </c>
      <c r="AX39" s="69" t="s">
        <v>93</v>
      </c>
      <c r="AY39" s="69" t="s">
        <v>93</v>
      </c>
      <c r="AZ39" s="69" t="s">
        <v>93</v>
      </c>
      <c r="BA39" s="69" t="s">
        <v>84</v>
      </c>
      <c r="BB39" s="69" t="s">
        <v>84</v>
      </c>
      <c r="BC39" s="69" t="s">
        <v>84</v>
      </c>
      <c r="BD39" s="69" t="s">
        <v>84</v>
      </c>
      <c r="BE39" s="73" t="s">
        <v>84</v>
      </c>
      <c r="BF39" s="69" t="s">
        <v>93</v>
      </c>
      <c r="BG39" s="73" t="s">
        <v>84</v>
      </c>
      <c r="BH39" s="69" t="s">
        <v>93</v>
      </c>
      <c r="BI39" s="73" t="s">
        <v>84</v>
      </c>
      <c r="BJ39" s="69" t="s">
        <v>93</v>
      </c>
      <c r="BK39" s="69" t="s">
        <v>84</v>
      </c>
      <c r="BL39" s="69"/>
      <c r="BM39" s="69"/>
      <c r="BN39" s="69"/>
      <c r="BO39" s="113"/>
      <c r="BP39" s="108"/>
      <c r="BQ39" s="112"/>
      <c r="BR39" s="69"/>
      <c r="BS39" s="69"/>
      <c r="BT39" s="69"/>
      <c r="BU39" s="69"/>
      <c r="BV39" s="69"/>
      <c r="BW39" s="69"/>
      <c r="BX39" s="69"/>
      <c r="BY39" s="69"/>
      <c r="BZ39" s="69"/>
      <c r="CA39" s="69"/>
      <c r="CB39" s="69"/>
      <c r="CC39" s="69"/>
      <c r="CD39" s="69"/>
      <c r="CE39" s="69"/>
      <c r="CF39" s="69"/>
      <c r="CG39" s="69"/>
      <c r="CH39" s="69">
        <v>39</v>
      </c>
      <c r="CI39" s="69"/>
      <c r="CJ39" s="69">
        <v>33</v>
      </c>
      <c r="CK39" s="69"/>
      <c r="CL39" s="69"/>
      <c r="CM39" s="69"/>
      <c r="CN39" s="69">
        <v>28</v>
      </c>
      <c r="CO39" s="69">
        <v>9</v>
      </c>
      <c r="CP39" s="69">
        <v>13</v>
      </c>
      <c r="CQ39" s="69"/>
      <c r="CR39" s="69">
        <v>28</v>
      </c>
      <c r="CS39" s="69">
        <v>45</v>
      </c>
      <c r="CT39" s="69">
        <v>45</v>
      </c>
      <c r="CU39" s="69">
        <v>45</v>
      </c>
      <c r="CV39" s="69">
        <v>90</v>
      </c>
      <c r="CW39" s="69">
        <v>90</v>
      </c>
      <c r="CX39" s="73">
        <v>45</v>
      </c>
      <c r="CY39" s="69">
        <v>1</v>
      </c>
      <c r="CZ39" s="73">
        <v>62</v>
      </c>
      <c r="DA39" s="69">
        <v>45</v>
      </c>
      <c r="DB39" s="73">
        <v>70</v>
      </c>
      <c r="DC39" s="69">
        <v>45</v>
      </c>
      <c r="DD39" s="69">
        <v>90</v>
      </c>
      <c r="DE39" s="69"/>
      <c r="DF39" s="69"/>
      <c r="DG39" s="69"/>
      <c r="DH39" s="113"/>
      <c r="DI39" s="108"/>
      <c r="DJ39" s="112"/>
      <c r="DK39" s="69"/>
      <c r="DL39" s="69"/>
      <c r="DM39" s="69"/>
      <c r="DN39" s="69"/>
      <c r="DO39" s="69"/>
      <c r="DP39" s="69"/>
      <c r="DQ39" s="69"/>
      <c r="DR39" s="69"/>
      <c r="DS39" s="69"/>
      <c r="DT39" s="69"/>
      <c r="DU39" s="69"/>
      <c r="DV39" s="69"/>
      <c r="DW39" s="69"/>
      <c r="DX39" s="69"/>
      <c r="DY39" s="69"/>
      <c r="DZ39" s="69"/>
      <c r="EA39" s="69" t="s">
        <v>89</v>
      </c>
      <c r="EB39" s="69"/>
      <c r="EC39" s="69" t="s">
        <v>89</v>
      </c>
      <c r="ED39" s="69"/>
      <c r="EE39" s="69"/>
      <c r="EF39" s="69"/>
      <c r="EG39" s="69" t="s">
        <v>89</v>
      </c>
      <c r="EH39" s="69" t="s">
        <v>89</v>
      </c>
      <c r="EI39" s="69" t="s">
        <v>89</v>
      </c>
      <c r="EJ39" s="69"/>
      <c r="EK39" s="69" t="s">
        <v>89</v>
      </c>
      <c r="EL39" s="69" t="s">
        <v>89</v>
      </c>
      <c r="EM39" s="69" t="s">
        <v>90</v>
      </c>
      <c r="EN39" s="69" t="s">
        <v>90</v>
      </c>
      <c r="EO39" s="69"/>
      <c r="EP39" s="69"/>
      <c r="EQ39" s="73" t="s">
        <v>90</v>
      </c>
      <c r="ER39" s="69" t="s">
        <v>89</v>
      </c>
      <c r="ES39" s="73" t="s">
        <v>90</v>
      </c>
      <c r="ET39" s="69" t="s">
        <v>89</v>
      </c>
      <c r="EU39" s="73" t="s">
        <v>90</v>
      </c>
      <c r="EV39" s="69" t="s">
        <v>89</v>
      </c>
      <c r="EW39" s="69"/>
      <c r="EX39" s="110">
        <f t="shared" si="30"/>
        <v>0</v>
      </c>
      <c r="EY39" s="112"/>
      <c r="EZ39" s="69"/>
      <c r="FA39" s="69"/>
      <c r="FB39" s="69"/>
      <c r="FC39" s="69"/>
      <c r="FD39" s="69"/>
      <c r="FE39" s="69"/>
      <c r="FF39" s="69"/>
      <c r="FG39" s="69"/>
      <c r="FH39" s="69"/>
      <c r="FI39" s="69"/>
      <c r="FJ39" s="69"/>
      <c r="FK39" s="69"/>
      <c r="FL39" s="69"/>
      <c r="FM39" s="69"/>
      <c r="FN39" s="69"/>
      <c r="FO39" s="69"/>
      <c r="FP39" s="69"/>
      <c r="FQ39" s="69"/>
      <c r="FR39" s="69"/>
      <c r="FS39" s="69"/>
      <c r="FT39" s="69"/>
      <c r="FU39" s="69"/>
      <c r="FV39" s="69"/>
      <c r="FW39" s="69"/>
      <c r="FX39" s="69"/>
      <c r="FY39" s="69"/>
      <c r="FZ39" s="69"/>
      <c r="GA39" s="69"/>
      <c r="GB39" s="69"/>
      <c r="GC39" s="69"/>
      <c r="GD39" s="69"/>
      <c r="GE39" s="69"/>
      <c r="GF39" s="73"/>
      <c r="GG39" s="69"/>
      <c r="GH39" s="73"/>
      <c r="GI39" s="69"/>
      <c r="GJ39" s="73"/>
      <c r="GK39" s="69"/>
      <c r="GL39" s="69"/>
      <c r="GM39" s="69"/>
      <c r="GN39" s="69"/>
      <c r="GO39" s="69"/>
      <c r="GP39" s="113"/>
      <c r="GQ39" s="110">
        <f aca="true" t="shared" si="37" ref="GQ39:GQ62">SUM(GR39:II39)</f>
        <v>5</v>
      </c>
      <c r="GR39" s="112"/>
      <c r="GS39" s="69"/>
      <c r="GT39" s="69"/>
      <c r="GU39" s="69"/>
      <c r="GV39" s="69"/>
      <c r="GW39" s="69"/>
      <c r="GX39" s="69"/>
      <c r="GY39" s="69"/>
      <c r="GZ39" s="69"/>
      <c r="HA39" s="69"/>
      <c r="HB39" s="69"/>
      <c r="HC39" s="69"/>
      <c r="HD39" s="69"/>
      <c r="HE39" s="69"/>
      <c r="HF39" s="69"/>
      <c r="HG39" s="69"/>
      <c r="HH39" s="69"/>
      <c r="HI39" s="69">
        <v>1</v>
      </c>
      <c r="HJ39" s="69"/>
      <c r="HK39" s="69"/>
      <c r="HL39" s="69"/>
      <c r="HM39" s="69"/>
      <c r="HN39" s="69"/>
      <c r="HO39" s="69"/>
      <c r="HP39" s="69"/>
      <c r="HQ39" s="69"/>
      <c r="HR39" s="69"/>
      <c r="HS39" s="69">
        <v>1</v>
      </c>
      <c r="HT39" s="69"/>
      <c r="HU39" s="69"/>
      <c r="HV39" s="69"/>
      <c r="HW39" s="69">
        <v>1</v>
      </c>
      <c r="HX39" s="69"/>
      <c r="HY39" s="73"/>
      <c r="HZ39" s="69"/>
      <c r="IA39" s="73"/>
      <c r="IB39" s="69"/>
      <c r="IC39" s="73"/>
      <c r="ID39" s="69">
        <v>2</v>
      </c>
      <c r="IE39" s="115"/>
      <c r="IF39" s="112"/>
      <c r="IG39" s="69"/>
      <c r="IH39" s="69"/>
      <c r="II39" s="115"/>
      <c r="IJ39" s="3"/>
      <c r="IK39" s="3"/>
      <c r="IL39" s="3"/>
      <c r="IM39" s="3"/>
      <c r="IN39" s="3"/>
      <c r="IO39" s="3"/>
      <c r="IP39" s="3"/>
      <c r="IQ39" s="3"/>
      <c r="IR39" s="3"/>
    </row>
    <row r="40" spans="1:243" ht="12.75">
      <c r="A40" s="136" t="s">
        <v>138</v>
      </c>
      <c r="B40" s="135" t="s">
        <v>78</v>
      </c>
      <c r="C40" s="23">
        <f aca="true" t="shared" si="38" ref="C40:C51">COUNT(BQ40:DH40)</f>
        <v>27</v>
      </c>
      <c r="D40" s="17">
        <f aca="true" t="shared" si="39" ref="D40:D51">COUNTIF(X40:BO40,"T")</f>
        <v>26</v>
      </c>
      <c r="E40" s="69">
        <f aca="true" t="shared" si="40" ref="E40:E51">COUNTIF(BQ40:DH40,90)</f>
        <v>16</v>
      </c>
      <c r="F40" s="17">
        <f t="shared" si="31"/>
        <v>10</v>
      </c>
      <c r="G40" s="17">
        <f t="shared" si="32"/>
        <v>1</v>
      </c>
      <c r="H40" s="69">
        <f aca="true" t="shared" si="41" ref="H40:H51">COUNTIF(BQ40:DH40,"S")</f>
        <v>0</v>
      </c>
      <c r="I40" s="167">
        <f aca="true" t="shared" si="42" ref="I40:I51">SUM(BQ40:DH40)</f>
        <v>2274</v>
      </c>
      <c r="J40" s="71">
        <f aca="true" t="shared" si="43" ref="J40:J51">ABS(I40/C40)</f>
        <v>84.22222222222223</v>
      </c>
      <c r="K40" s="71">
        <f>ABS(I40*100/I1)</f>
        <v>63.166666666666664</v>
      </c>
      <c r="L40" s="70">
        <f>K1-11</f>
        <v>29</v>
      </c>
      <c r="M40" s="70">
        <f aca="true" t="shared" si="44" ref="M40:M51">COUNTIF(X40:BO40,"C")+COUNTIF(X40:BO40,"T")</f>
        <v>27</v>
      </c>
      <c r="N40" s="70">
        <f aca="true" t="shared" si="45" ref="N40:N51">SUM(O40:Q40)</f>
        <v>2</v>
      </c>
      <c r="O40" s="70">
        <f aca="true" t="shared" si="46" ref="O40:O51">COUNTIF(X40:BO40,"DT")</f>
        <v>0</v>
      </c>
      <c r="P40" s="70">
        <f aca="true" t="shared" si="47" ref="P40:P51">COUNTIF(X40:BO40,"L")</f>
        <v>0</v>
      </c>
      <c r="Q40" s="70">
        <f aca="true" t="shared" si="48" ref="Q40:Q51">COUNTIF(X40:BO40,"S")</f>
        <v>2</v>
      </c>
      <c r="R40" s="72">
        <f t="shared" si="33"/>
        <v>11</v>
      </c>
      <c r="S40" s="69">
        <f t="shared" si="34"/>
        <v>0</v>
      </c>
      <c r="T40" s="69">
        <f t="shared" si="35"/>
        <v>0</v>
      </c>
      <c r="U40" s="69">
        <f aca="true" t="shared" si="49" ref="U40:U51">SUM(S40:T40)</f>
        <v>0</v>
      </c>
      <c r="V40" s="73">
        <f t="shared" si="36"/>
        <v>15</v>
      </c>
      <c r="W40" s="108"/>
      <c r="X40" s="112" t="s">
        <v>139</v>
      </c>
      <c r="Y40" s="112" t="s">
        <v>139</v>
      </c>
      <c r="Z40" s="112" t="s">
        <v>139</v>
      </c>
      <c r="AA40" s="112" t="s">
        <v>139</v>
      </c>
      <c r="AB40" s="112" t="s">
        <v>139</v>
      </c>
      <c r="AC40" s="112" t="s">
        <v>139</v>
      </c>
      <c r="AD40" s="112" t="s">
        <v>139</v>
      </c>
      <c r="AE40" s="112" t="s">
        <v>139</v>
      </c>
      <c r="AF40" s="112" t="s">
        <v>139</v>
      </c>
      <c r="AG40" s="112" t="s">
        <v>139</v>
      </c>
      <c r="AH40" s="112" t="s">
        <v>139</v>
      </c>
      <c r="AI40" s="69" t="s">
        <v>84</v>
      </c>
      <c r="AJ40" s="69" t="s">
        <v>84</v>
      </c>
      <c r="AK40" s="69" t="s">
        <v>84</v>
      </c>
      <c r="AL40" s="69" t="s">
        <v>84</v>
      </c>
      <c r="AM40" s="69" t="s">
        <v>84</v>
      </c>
      <c r="AN40" s="69" t="s">
        <v>84</v>
      </c>
      <c r="AO40" s="69" t="s">
        <v>84</v>
      </c>
      <c r="AP40" s="69" t="s">
        <v>84</v>
      </c>
      <c r="AQ40" s="69" t="s">
        <v>84</v>
      </c>
      <c r="AR40" s="69" t="s">
        <v>84</v>
      </c>
      <c r="AS40" s="69" t="s">
        <v>84</v>
      </c>
      <c r="AT40" s="69" t="s">
        <v>84</v>
      </c>
      <c r="AU40" s="69" t="s">
        <v>84</v>
      </c>
      <c r="AV40" s="69" t="s">
        <v>84</v>
      </c>
      <c r="AW40" s="140" t="s">
        <v>91</v>
      </c>
      <c r="AX40" s="69" t="s">
        <v>84</v>
      </c>
      <c r="AY40" s="69" t="s">
        <v>84</v>
      </c>
      <c r="AZ40" s="69" t="s">
        <v>84</v>
      </c>
      <c r="BA40" s="69" t="s">
        <v>84</v>
      </c>
      <c r="BB40" s="69" t="s">
        <v>84</v>
      </c>
      <c r="BC40" s="69" t="s">
        <v>84</v>
      </c>
      <c r="BD40" s="69" t="s">
        <v>93</v>
      </c>
      <c r="BE40" s="73" t="s">
        <v>84</v>
      </c>
      <c r="BF40" s="69" t="s">
        <v>84</v>
      </c>
      <c r="BG40" s="73" t="s">
        <v>84</v>
      </c>
      <c r="BH40" s="69" t="s">
        <v>84</v>
      </c>
      <c r="BI40" s="140" t="s">
        <v>91</v>
      </c>
      <c r="BJ40" s="69" t="s">
        <v>84</v>
      </c>
      <c r="BK40" s="69" t="s">
        <v>84</v>
      </c>
      <c r="BL40" s="69"/>
      <c r="BM40" s="69"/>
      <c r="BN40" s="69"/>
      <c r="BO40" s="113"/>
      <c r="BP40" s="108"/>
      <c r="BQ40" s="112"/>
      <c r="BR40" s="69"/>
      <c r="BS40" s="69"/>
      <c r="BT40" s="69"/>
      <c r="BU40" s="69"/>
      <c r="BV40" s="69"/>
      <c r="BW40" s="69"/>
      <c r="BX40" s="69"/>
      <c r="BY40" s="69"/>
      <c r="BZ40" s="69"/>
      <c r="CA40" s="69"/>
      <c r="CB40" s="69">
        <v>84</v>
      </c>
      <c r="CC40" s="69">
        <v>80</v>
      </c>
      <c r="CD40" s="69">
        <v>90</v>
      </c>
      <c r="CE40" s="69">
        <v>90</v>
      </c>
      <c r="CF40" s="69">
        <v>88</v>
      </c>
      <c r="CG40" s="69">
        <v>71</v>
      </c>
      <c r="CH40" s="69">
        <v>81</v>
      </c>
      <c r="CI40" s="69">
        <v>89</v>
      </c>
      <c r="CJ40" s="69">
        <v>90</v>
      </c>
      <c r="CK40" s="69">
        <v>90</v>
      </c>
      <c r="CL40" s="69">
        <v>90</v>
      </c>
      <c r="CM40" s="69">
        <v>90</v>
      </c>
      <c r="CN40" s="69">
        <v>90</v>
      </c>
      <c r="CO40" s="69">
        <v>90</v>
      </c>
      <c r="CP40" s="69"/>
      <c r="CQ40" s="69">
        <v>90</v>
      </c>
      <c r="CR40" s="69">
        <v>62</v>
      </c>
      <c r="CS40" s="69">
        <v>90</v>
      </c>
      <c r="CT40" s="69">
        <v>90</v>
      </c>
      <c r="CU40" s="69">
        <v>77</v>
      </c>
      <c r="CV40" s="69">
        <v>85</v>
      </c>
      <c r="CW40" s="69">
        <v>45</v>
      </c>
      <c r="CX40" s="73">
        <v>72</v>
      </c>
      <c r="CY40" s="69">
        <v>90</v>
      </c>
      <c r="CZ40" s="73">
        <v>90</v>
      </c>
      <c r="DA40" s="69">
        <v>90</v>
      </c>
      <c r="DB40" s="69"/>
      <c r="DC40" s="69">
        <v>90</v>
      </c>
      <c r="DD40" s="69">
        <v>90</v>
      </c>
      <c r="DE40" s="69"/>
      <c r="DF40" s="69"/>
      <c r="DG40" s="69"/>
      <c r="DH40" s="113"/>
      <c r="DI40" s="114"/>
      <c r="DJ40" s="112"/>
      <c r="DK40" s="69"/>
      <c r="DL40" s="69"/>
      <c r="DM40" s="69"/>
      <c r="DN40" s="69"/>
      <c r="DO40" s="69"/>
      <c r="DP40" s="69"/>
      <c r="DQ40" s="69"/>
      <c r="DR40" s="69"/>
      <c r="DS40" s="69"/>
      <c r="DT40" s="69"/>
      <c r="DU40" s="69" t="s">
        <v>90</v>
      </c>
      <c r="DV40" s="69" t="s">
        <v>90</v>
      </c>
      <c r="DW40" s="69"/>
      <c r="DX40" s="69"/>
      <c r="DY40" s="69" t="s">
        <v>90</v>
      </c>
      <c r="DZ40" s="69" t="s">
        <v>90</v>
      </c>
      <c r="EA40" s="69" t="s">
        <v>90</v>
      </c>
      <c r="EB40" s="69" t="s">
        <v>90</v>
      </c>
      <c r="EC40" s="69"/>
      <c r="ED40" s="69"/>
      <c r="EE40" s="69"/>
      <c r="EF40" s="69"/>
      <c r="EG40" s="69"/>
      <c r="EH40" s="69"/>
      <c r="EI40" s="69"/>
      <c r="EJ40" s="69"/>
      <c r="EK40" s="69" t="s">
        <v>90</v>
      </c>
      <c r="EL40" s="69"/>
      <c r="EM40" s="69"/>
      <c r="EN40" s="69" t="s">
        <v>90</v>
      </c>
      <c r="EO40" s="69" t="s">
        <v>90</v>
      </c>
      <c r="EP40" s="69" t="s">
        <v>89</v>
      </c>
      <c r="EQ40" s="73" t="s">
        <v>90</v>
      </c>
      <c r="ER40" s="69"/>
      <c r="ES40" s="73"/>
      <c r="ET40" s="69"/>
      <c r="EU40" s="73"/>
      <c r="EV40" s="69"/>
      <c r="EW40" s="69"/>
      <c r="EX40" s="110">
        <f t="shared" si="30"/>
        <v>11</v>
      </c>
      <c r="EY40" s="112"/>
      <c r="EZ40" s="69"/>
      <c r="FA40" s="69"/>
      <c r="FB40" s="69"/>
      <c r="FC40" s="69"/>
      <c r="FD40" s="69"/>
      <c r="FE40" s="69"/>
      <c r="FF40" s="69"/>
      <c r="FG40" s="69"/>
      <c r="FH40" s="69"/>
      <c r="FI40" s="69"/>
      <c r="FJ40" s="69"/>
      <c r="FK40" s="131">
        <v>1</v>
      </c>
      <c r="FL40" s="69"/>
      <c r="FM40" s="69"/>
      <c r="FN40" s="131">
        <v>1</v>
      </c>
      <c r="FO40" s="69"/>
      <c r="FP40" s="69"/>
      <c r="FQ40" s="69"/>
      <c r="FR40" s="131">
        <v>1</v>
      </c>
      <c r="FS40" s="69"/>
      <c r="FT40" s="69"/>
      <c r="FU40" s="131">
        <v>1</v>
      </c>
      <c r="FV40" s="69"/>
      <c r="FW40" s="131">
        <v>1</v>
      </c>
      <c r="FX40" s="140" t="s">
        <v>91</v>
      </c>
      <c r="FY40" s="133">
        <v>1</v>
      </c>
      <c r="FZ40" s="69"/>
      <c r="GA40" s="69"/>
      <c r="GB40" s="133">
        <v>1</v>
      </c>
      <c r="GC40" s="69"/>
      <c r="GD40" s="133">
        <v>1</v>
      </c>
      <c r="GE40" s="69"/>
      <c r="GF40" s="73"/>
      <c r="GG40" s="69"/>
      <c r="GH40" s="133">
        <v>1</v>
      </c>
      <c r="GI40" s="133">
        <v>1</v>
      </c>
      <c r="GJ40" s="140" t="s">
        <v>91</v>
      </c>
      <c r="GK40" s="69"/>
      <c r="GL40" s="133">
        <v>1</v>
      </c>
      <c r="GM40" s="69"/>
      <c r="GN40" s="69"/>
      <c r="GO40" s="69"/>
      <c r="GP40" s="113"/>
      <c r="GQ40" s="110">
        <f t="shared" si="37"/>
        <v>15</v>
      </c>
      <c r="GR40" s="112"/>
      <c r="GS40" s="69"/>
      <c r="GT40" s="69"/>
      <c r="GU40" s="69"/>
      <c r="GV40" s="69"/>
      <c r="GW40" s="69"/>
      <c r="GX40" s="69"/>
      <c r="GY40" s="69"/>
      <c r="GZ40" s="69"/>
      <c r="HA40" s="69"/>
      <c r="HB40" s="69"/>
      <c r="HC40" s="69">
        <v>2</v>
      </c>
      <c r="HD40" s="69"/>
      <c r="HE40" s="69">
        <v>1</v>
      </c>
      <c r="HF40" s="69">
        <v>1</v>
      </c>
      <c r="HG40" s="69"/>
      <c r="HH40" s="69"/>
      <c r="HI40" s="69">
        <v>1</v>
      </c>
      <c r="HJ40" s="69">
        <v>2</v>
      </c>
      <c r="HK40" s="69"/>
      <c r="HL40" s="69"/>
      <c r="HM40" s="69">
        <v>1</v>
      </c>
      <c r="HN40" s="69">
        <v>1</v>
      </c>
      <c r="HO40" s="69"/>
      <c r="HP40" s="69">
        <v>1</v>
      </c>
      <c r="HQ40" s="69"/>
      <c r="HR40" s="69"/>
      <c r="HS40" s="69"/>
      <c r="HT40" s="69">
        <v>1</v>
      </c>
      <c r="HU40" s="69"/>
      <c r="HV40" s="69"/>
      <c r="HW40" s="69"/>
      <c r="HX40" s="69">
        <v>2</v>
      </c>
      <c r="HY40" s="73"/>
      <c r="HZ40" s="69">
        <v>1</v>
      </c>
      <c r="IA40" s="73">
        <v>1</v>
      </c>
      <c r="IB40" s="69"/>
      <c r="IC40" s="73"/>
      <c r="ID40" s="69"/>
      <c r="IE40" s="115"/>
      <c r="IF40" s="112"/>
      <c r="IG40" s="69"/>
      <c r="IH40" s="69"/>
      <c r="II40" s="115"/>
    </row>
    <row r="41" spans="1:243" ht="12.75">
      <c r="A41" s="134" t="s">
        <v>61</v>
      </c>
      <c r="B41" s="135" t="s">
        <v>78</v>
      </c>
      <c r="C41" s="23">
        <f t="shared" si="38"/>
        <v>5</v>
      </c>
      <c r="D41" s="17">
        <f t="shared" si="39"/>
        <v>2</v>
      </c>
      <c r="E41" s="69">
        <f t="shared" si="40"/>
        <v>1</v>
      </c>
      <c r="F41" s="17">
        <f t="shared" si="31"/>
        <v>1</v>
      </c>
      <c r="G41" s="17">
        <f t="shared" si="32"/>
        <v>3</v>
      </c>
      <c r="H41" s="69">
        <f t="shared" si="41"/>
        <v>0</v>
      </c>
      <c r="I41" s="167">
        <f t="shared" si="42"/>
        <v>235</v>
      </c>
      <c r="J41" s="71">
        <f t="shared" si="43"/>
        <v>47</v>
      </c>
      <c r="K41" s="71">
        <f>ABS(I41*100/I1)</f>
        <v>6.527777777777778</v>
      </c>
      <c r="L41" s="70">
        <v>7</v>
      </c>
      <c r="M41" s="70">
        <f t="shared" si="44"/>
        <v>5</v>
      </c>
      <c r="N41" s="70">
        <f t="shared" si="45"/>
        <v>2</v>
      </c>
      <c r="O41" s="70">
        <f t="shared" si="46"/>
        <v>2</v>
      </c>
      <c r="P41" s="70">
        <f t="shared" si="47"/>
        <v>0</v>
      </c>
      <c r="Q41" s="70">
        <f t="shared" si="48"/>
        <v>0</v>
      </c>
      <c r="R41" s="72">
        <f t="shared" si="33"/>
        <v>0</v>
      </c>
      <c r="S41" s="69">
        <f t="shared" si="34"/>
        <v>0</v>
      </c>
      <c r="T41" s="69">
        <f t="shared" si="35"/>
        <v>0</v>
      </c>
      <c r="U41" s="69">
        <f t="shared" si="49"/>
        <v>0</v>
      </c>
      <c r="V41" s="73">
        <f t="shared" si="36"/>
        <v>0</v>
      </c>
      <c r="W41" s="108"/>
      <c r="X41" s="112" t="s">
        <v>139</v>
      </c>
      <c r="Y41" s="69" t="s">
        <v>84</v>
      </c>
      <c r="Z41" s="69" t="s">
        <v>84</v>
      </c>
      <c r="AA41" s="69" t="s">
        <v>93</v>
      </c>
      <c r="AB41" s="69" t="s">
        <v>93</v>
      </c>
      <c r="AC41" s="69" t="s">
        <v>93</v>
      </c>
      <c r="AD41" s="69" t="s">
        <v>100</v>
      </c>
      <c r="AE41" s="69" t="s">
        <v>100</v>
      </c>
      <c r="AF41" s="69" t="s">
        <v>116</v>
      </c>
      <c r="AG41" s="69" t="s">
        <v>116</v>
      </c>
      <c r="AH41" s="69" t="s">
        <v>116</v>
      </c>
      <c r="AI41" s="69" t="s">
        <v>116</v>
      </c>
      <c r="AJ41" s="69" t="s">
        <v>116</v>
      </c>
      <c r="AK41" s="69" t="s">
        <v>116</v>
      </c>
      <c r="AL41" s="69" t="s">
        <v>116</v>
      </c>
      <c r="AM41" s="69" t="s">
        <v>116</v>
      </c>
      <c r="AN41" s="69" t="s">
        <v>116</v>
      </c>
      <c r="AO41" s="69" t="s">
        <v>116</v>
      </c>
      <c r="AP41" s="69" t="s">
        <v>116</v>
      </c>
      <c r="AQ41" s="69" t="s">
        <v>116</v>
      </c>
      <c r="AR41" s="69" t="s">
        <v>116</v>
      </c>
      <c r="AS41" s="69" t="s">
        <v>116</v>
      </c>
      <c r="AT41" s="69" t="s">
        <v>116</v>
      </c>
      <c r="AU41" s="69" t="s">
        <v>116</v>
      </c>
      <c r="AV41" s="69" t="s">
        <v>116</v>
      </c>
      <c r="AW41" s="69" t="s">
        <v>116</v>
      </c>
      <c r="AX41" s="69" t="s">
        <v>116</v>
      </c>
      <c r="AY41" s="69" t="s">
        <v>116</v>
      </c>
      <c r="AZ41" s="69" t="s">
        <v>116</v>
      </c>
      <c r="BA41" s="69" t="s">
        <v>116</v>
      </c>
      <c r="BB41" s="69" t="s">
        <v>116</v>
      </c>
      <c r="BC41" s="69" t="s">
        <v>116</v>
      </c>
      <c r="BD41" s="69" t="s">
        <v>116</v>
      </c>
      <c r="BE41" s="69" t="s">
        <v>116</v>
      </c>
      <c r="BF41" s="69" t="s">
        <v>116</v>
      </c>
      <c r="BG41" s="69" t="s">
        <v>116</v>
      </c>
      <c r="BH41" s="69" t="s">
        <v>116</v>
      </c>
      <c r="BI41" s="69" t="s">
        <v>116</v>
      </c>
      <c r="BJ41" s="69" t="s">
        <v>116</v>
      </c>
      <c r="BK41" s="69" t="s">
        <v>116</v>
      </c>
      <c r="BL41" s="69"/>
      <c r="BM41" s="69"/>
      <c r="BN41" s="69"/>
      <c r="BO41" s="113"/>
      <c r="BP41" s="108"/>
      <c r="BQ41" s="112"/>
      <c r="BR41" s="69">
        <v>90</v>
      </c>
      <c r="BS41" s="69">
        <v>45</v>
      </c>
      <c r="BT41" s="69">
        <v>45</v>
      </c>
      <c r="BU41" s="69">
        <v>10</v>
      </c>
      <c r="BV41" s="69">
        <v>45</v>
      </c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69"/>
      <c r="CX41" s="73"/>
      <c r="CY41" s="69"/>
      <c r="CZ41" s="73"/>
      <c r="DA41" s="69"/>
      <c r="DB41" s="69"/>
      <c r="DC41" s="69"/>
      <c r="DD41" s="69"/>
      <c r="DE41" s="69"/>
      <c r="DF41" s="69"/>
      <c r="DG41" s="69"/>
      <c r="DH41" s="113"/>
      <c r="DI41" s="114"/>
      <c r="DJ41" s="112"/>
      <c r="DK41" s="69"/>
      <c r="DL41" s="69" t="s">
        <v>90</v>
      </c>
      <c r="DM41" s="69" t="s">
        <v>89</v>
      </c>
      <c r="DN41" s="69" t="s">
        <v>89</v>
      </c>
      <c r="DO41" s="69" t="s">
        <v>89</v>
      </c>
      <c r="DP41" s="69"/>
      <c r="DQ41" s="69"/>
      <c r="DR41" s="69"/>
      <c r="DS41" s="69"/>
      <c r="DT41" s="69"/>
      <c r="DU41" s="69"/>
      <c r="DV41" s="69"/>
      <c r="DW41" s="69"/>
      <c r="DX41" s="69"/>
      <c r="DY41" s="69"/>
      <c r="DZ41" s="69"/>
      <c r="EA41" s="69"/>
      <c r="EB41" s="69"/>
      <c r="EC41" s="69"/>
      <c r="ED41" s="69"/>
      <c r="EE41" s="69"/>
      <c r="EF41" s="69"/>
      <c r="EG41" s="69"/>
      <c r="EH41" s="69"/>
      <c r="EI41" s="69"/>
      <c r="EJ41" s="69"/>
      <c r="EK41" s="69"/>
      <c r="EL41" s="69"/>
      <c r="EM41" s="69"/>
      <c r="EN41" s="69"/>
      <c r="EO41" s="69"/>
      <c r="EP41" s="69"/>
      <c r="EQ41" s="73"/>
      <c r="ER41" s="69"/>
      <c r="ES41" s="73"/>
      <c r="ET41" s="69"/>
      <c r="EU41" s="73"/>
      <c r="EV41" s="69"/>
      <c r="EW41" s="69"/>
      <c r="EX41" s="110">
        <f t="shared" si="30"/>
        <v>0</v>
      </c>
      <c r="EY41" s="112"/>
      <c r="EZ41" s="69"/>
      <c r="FA41" s="69"/>
      <c r="FB41" s="69"/>
      <c r="FC41" s="69"/>
      <c r="FD41" s="69"/>
      <c r="FE41" s="69"/>
      <c r="FF41" s="69"/>
      <c r="FG41" s="69"/>
      <c r="FH41" s="69"/>
      <c r="FI41" s="69"/>
      <c r="FJ41" s="69"/>
      <c r="FK41" s="69"/>
      <c r="FL41" s="69"/>
      <c r="FM41" s="69"/>
      <c r="FN41" s="69"/>
      <c r="FO41" s="69"/>
      <c r="FP41" s="69"/>
      <c r="FQ41" s="69"/>
      <c r="FR41" s="69"/>
      <c r="FS41" s="69"/>
      <c r="FT41" s="69"/>
      <c r="FU41" s="69"/>
      <c r="FV41" s="69"/>
      <c r="FW41" s="69"/>
      <c r="FX41" s="69"/>
      <c r="FY41" s="69"/>
      <c r="FZ41" s="69"/>
      <c r="GA41" s="69"/>
      <c r="GB41" s="69"/>
      <c r="GC41" s="69"/>
      <c r="GD41" s="69"/>
      <c r="GE41" s="69"/>
      <c r="GF41" s="73"/>
      <c r="GG41" s="69"/>
      <c r="GH41" s="73"/>
      <c r="GI41" s="69"/>
      <c r="GJ41" s="73"/>
      <c r="GK41" s="69"/>
      <c r="GL41" s="69"/>
      <c r="GM41" s="69"/>
      <c r="GN41" s="69"/>
      <c r="GO41" s="69"/>
      <c r="GP41" s="113"/>
      <c r="GQ41" s="110">
        <f t="shared" si="37"/>
        <v>0</v>
      </c>
      <c r="GR41" s="112"/>
      <c r="GS41" s="69"/>
      <c r="GT41" s="69"/>
      <c r="GU41" s="69"/>
      <c r="GV41" s="69"/>
      <c r="GW41" s="69"/>
      <c r="GX41" s="69"/>
      <c r="GY41" s="69"/>
      <c r="GZ41" s="69"/>
      <c r="HA41" s="69"/>
      <c r="HB41" s="69"/>
      <c r="HC41" s="69"/>
      <c r="HD41" s="69"/>
      <c r="HE41" s="69"/>
      <c r="HF41" s="69"/>
      <c r="HG41" s="69"/>
      <c r="HH41" s="69"/>
      <c r="HI41" s="69"/>
      <c r="HJ41" s="69"/>
      <c r="HK41" s="69"/>
      <c r="HL41" s="69"/>
      <c r="HM41" s="69"/>
      <c r="HN41" s="69"/>
      <c r="HO41" s="69"/>
      <c r="HP41" s="69"/>
      <c r="HQ41" s="69"/>
      <c r="HR41" s="69"/>
      <c r="HS41" s="69"/>
      <c r="HT41" s="69"/>
      <c r="HU41" s="69"/>
      <c r="HV41" s="69"/>
      <c r="HW41" s="69"/>
      <c r="HX41" s="69"/>
      <c r="HY41" s="73"/>
      <c r="HZ41" s="69"/>
      <c r="IA41" s="73"/>
      <c r="IB41" s="69"/>
      <c r="IC41" s="73"/>
      <c r="ID41" s="69"/>
      <c r="IE41" s="115"/>
      <c r="IF41" s="112"/>
      <c r="IG41" s="69"/>
      <c r="IH41" s="69"/>
      <c r="II41" s="115"/>
    </row>
    <row r="42" spans="1:243" ht="12.75">
      <c r="A42" s="134" t="s">
        <v>132</v>
      </c>
      <c r="B42" s="135" t="s">
        <v>78</v>
      </c>
      <c r="C42" s="23">
        <f t="shared" si="38"/>
        <v>6</v>
      </c>
      <c r="D42" s="17">
        <f t="shared" si="39"/>
        <v>6</v>
      </c>
      <c r="E42" s="69">
        <f t="shared" si="40"/>
        <v>1</v>
      </c>
      <c r="F42" s="17">
        <f t="shared" si="31"/>
        <v>5</v>
      </c>
      <c r="G42" s="17">
        <f t="shared" si="32"/>
        <v>0</v>
      </c>
      <c r="H42" s="69">
        <f t="shared" si="41"/>
        <v>0</v>
      </c>
      <c r="I42" s="167">
        <f t="shared" si="42"/>
        <v>379</v>
      </c>
      <c r="J42" s="71">
        <f t="shared" si="43"/>
        <v>63.166666666666664</v>
      </c>
      <c r="K42" s="71">
        <f>ABS(I42*100/I1)</f>
        <v>10.527777777777779</v>
      </c>
      <c r="L42" s="70">
        <v>9</v>
      </c>
      <c r="M42" s="70">
        <f t="shared" si="44"/>
        <v>6</v>
      </c>
      <c r="N42" s="70">
        <f t="shared" si="45"/>
        <v>3</v>
      </c>
      <c r="O42" s="70">
        <f t="shared" si="46"/>
        <v>0</v>
      </c>
      <c r="P42" s="70">
        <f t="shared" si="47"/>
        <v>3</v>
      </c>
      <c r="Q42" s="70">
        <f t="shared" si="48"/>
        <v>0</v>
      </c>
      <c r="R42" s="72">
        <f t="shared" si="33"/>
        <v>2</v>
      </c>
      <c r="S42" s="69">
        <f t="shared" si="34"/>
        <v>0</v>
      </c>
      <c r="T42" s="69">
        <f t="shared" si="35"/>
        <v>0</v>
      </c>
      <c r="U42" s="69">
        <f t="shared" si="49"/>
        <v>0</v>
      </c>
      <c r="V42" s="73">
        <f t="shared" si="36"/>
        <v>2</v>
      </c>
      <c r="W42" s="108"/>
      <c r="X42" s="112" t="s">
        <v>139</v>
      </c>
      <c r="Y42" s="69" t="s">
        <v>139</v>
      </c>
      <c r="Z42" s="69" t="s">
        <v>139</v>
      </c>
      <c r="AA42" s="69" t="s">
        <v>139</v>
      </c>
      <c r="AB42" s="69" t="s">
        <v>139</v>
      </c>
      <c r="AC42" s="69" t="s">
        <v>139</v>
      </c>
      <c r="AD42" s="69" t="s">
        <v>139</v>
      </c>
      <c r="AE42" s="69" t="s">
        <v>84</v>
      </c>
      <c r="AF42" s="69" t="s">
        <v>84</v>
      </c>
      <c r="AG42" s="69" t="s">
        <v>84</v>
      </c>
      <c r="AH42" s="69" t="s">
        <v>94</v>
      </c>
      <c r="AI42" s="69" t="s">
        <v>94</v>
      </c>
      <c r="AJ42" s="69" t="s">
        <v>84</v>
      </c>
      <c r="AK42" s="69" t="s">
        <v>84</v>
      </c>
      <c r="AL42" s="69" t="s">
        <v>84</v>
      </c>
      <c r="AM42" s="69" t="s">
        <v>94</v>
      </c>
      <c r="AN42" s="69" t="s">
        <v>116</v>
      </c>
      <c r="AO42" s="69" t="s">
        <v>116</v>
      </c>
      <c r="AP42" s="69" t="s">
        <v>116</v>
      </c>
      <c r="AQ42" s="69" t="s">
        <v>116</v>
      </c>
      <c r="AR42" s="69" t="s">
        <v>116</v>
      </c>
      <c r="AS42" s="69" t="s">
        <v>116</v>
      </c>
      <c r="AT42" s="69" t="s">
        <v>116</v>
      </c>
      <c r="AU42" s="69" t="s">
        <v>116</v>
      </c>
      <c r="AV42" s="69" t="s">
        <v>116</v>
      </c>
      <c r="AW42" s="69" t="s">
        <v>116</v>
      </c>
      <c r="AX42" s="69" t="s">
        <v>116</v>
      </c>
      <c r="AY42" s="69" t="s">
        <v>116</v>
      </c>
      <c r="AZ42" s="69" t="s">
        <v>116</v>
      </c>
      <c r="BA42" s="69" t="s">
        <v>116</v>
      </c>
      <c r="BB42" s="69" t="s">
        <v>116</v>
      </c>
      <c r="BC42" s="69" t="s">
        <v>116</v>
      </c>
      <c r="BD42" s="69" t="s">
        <v>116</v>
      </c>
      <c r="BE42" s="69" t="s">
        <v>116</v>
      </c>
      <c r="BF42" s="69" t="s">
        <v>116</v>
      </c>
      <c r="BG42" s="69" t="s">
        <v>116</v>
      </c>
      <c r="BH42" s="69" t="s">
        <v>116</v>
      </c>
      <c r="BI42" s="69" t="s">
        <v>116</v>
      </c>
      <c r="BJ42" s="69" t="s">
        <v>116</v>
      </c>
      <c r="BK42" s="69" t="s">
        <v>116</v>
      </c>
      <c r="BL42" s="69"/>
      <c r="BM42" s="69"/>
      <c r="BN42" s="69"/>
      <c r="BO42" s="113"/>
      <c r="BP42" s="108"/>
      <c r="BQ42" s="112"/>
      <c r="BR42" s="69"/>
      <c r="BS42" s="69"/>
      <c r="BT42" s="69"/>
      <c r="BU42" s="69"/>
      <c r="BV42" s="69"/>
      <c r="BW42" s="69"/>
      <c r="BX42" s="69">
        <v>79</v>
      </c>
      <c r="BY42" s="69">
        <v>90</v>
      </c>
      <c r="BZ42" s="69">
        <v>68</v>
      </c>
      <c r="CA42" s="69"/>
      <c r="CB42" s="69"/>
      <c r="CC42" s="69">
        <v>55</v>
      </c>
      <c r="CD42" s="69">
        <v>57</v>
      </c>
      <c r="CE42" s="69">
        <v>30</v>
      </c>
      <c r="CF42" s="69"/>
      <c r="CG42" s="69"/>
      <c r="CH42" s="69"/>
      <c r="CI42" s="69"/>
      <c r="CJ42" s="69"/>
      <c r="CK42" s="69"/>
      <c r="CL42" s="69"/>
      <c r="CM42" s="69"/>
      <c r="CN42" s="69"/>
      <c r="CO42" s="69"/>
      <c r="CP42" s="69"/>
      <c r="CQ42" s="69"/>
      <c r="CR42" s="69"/>
      <c r="CS42" s="69"/>
      <c r="CT42" s="69"/>
      <c r="CU42" s="69"/>
      <c r="CV42" s="69"/>
      <c r="CW42" s="69"/>
      <c r="CX42" s="73"/>
      <c r="CY42" s="69"/>
      <c r="CZ42" s="73"/>
      <c r="DA42" s="69"/>
      <c r="DB42" s="69"/>
      <c r="DC42" s="69"/>
      <c r="DD42" s="69"/>
      <c r="DE42" s="69"/>
      <c r="DF42" s="69"/>
      <c r="DG42" s="69"/>
      <c r="DH42" s="113"/>
      <c r="DI42" s="108"/>
      <c r="DJ42" s="112"/>
      <c r="DK42" s="69"/>
      <c r="DL42" s="69"/>
      <c r="DM42" s="69"/>
      <c r="DN42" s="69"/>
      <c r="DO42" s="69"/>
      <c r="DP42" s="69"/>
      <c r="DQ42" s="69" t="s">
        <v>90</v>
      </c>
      <c r="DR42" s="69"/>
      <c r="DS42" s="69" t="s">
        <v>90</v>
      </c>
      <c r="DT42" s="69"/>
      <c r="DU42" s="69"/>
      <c r="DV42" s="69" t="s">
        <v>90</v>
      </c>
      <c r="DW42" s="69" t="s">
        <v>90</v>
      </c>
      <c r="DX42" s="69" t="s">
        <v>90</v>
      </c>
      <c r="DY42" s="69"/>
      <c r="DZ42" s="69"/>
      <c r="EA42" s="69"/>
      <c r="EB42" s="69"/>
      <c r="EC42" s="69"/>
      <c r="ED42" s="69"/>
      <c r="EE42" s="69"/>
      <c r="EF42" s="69"/>
      <c r="EG42" s="69"/>
      <c r="EH42" s="69"/>
      <c r="EI42" s="69"/>
      <c r="EJ42" s="69"/>
      <c r="EK42" s="69"/>
      <c r="EL42" s="69"/>
      <c r="EM42" s="69"/>
      <c r="EN42" s="69"/>
      <c r="EO42" s="69"/>
      <c r="EP42" s="69"/>
      <c r="EQ42" s="73"/>
      <c r="ER42" s="69"/>
      <c r="ES42" s="73"/>
      <c r="ET42" s="69"/>
      <c r="EU42" s="73"/>
      <c r="EV42" s="69"/>
      <c r="EW42" s="69"/>
      <c r="EX42" s="110">
        <f t="shared" si="30"/>
        <v>2</v>
      </c>
      <c r="EY42" s="112"/>
      <c r="EZ42" s="69"/>
      <c r="FA42" s="69"/>
      <c r="FB42" s="69"/>
      <c r="FC42" s="69"/>
      <c r="FD42" s="69"/>
      <c r="FE42" s="69"/>
      <c r="FF42" s="69"/>
      <c r="FG42" s="69"/>
      <c r="FH42" s="133">
        <v>1</v>
      </c>
      <c r="FI42" s="69"/>
      <c r="FJ42" s="69"/>
      <c r="FK42" s="69"/>
      <c r="FL42" s="69"/>
      <c r="FM42" s="133">
        <v>1</v>
      </c>
      <c r="FN42" s="69"/>
      <c r="FO42" s="69"/>
      <c r="FP42" s="69"/>
      <c r="FQ42" s="69"/>
      <c r="FR42" s="69"/>
      <c r="FS42" s="69"/>
      <c r="FT42" s="69"/>
      <c r="FU42" s="69"/>
      <c r="FV42" s="69"/>
      <c r="FW42" s="69"/>
      <c r="FX42" s="69"/>
      <c r="FY42" s="69"/>
      <c r="FZ42" s="69"/>
      <c r="GA42" s="69"/>
      <c r="GB42" s="69"/>
      <c r="GC42" s="69"/>
      <c r="GD42" s="69"/>
      <c r="GE42" s="69"/>
      <c r="GF42" s="73"/>
      <c r="GG42" s="69"/>
      <c r="GH42" s="73"/>
      <c r="GI42" s="69"/>
      <c r="GJ42" s="73"/>
      <c r="GK42" s="69"/>
      <c r="GL42" s="69"/>
      <c r="GM42" s="69"/>
      <c r="GN42" s="69"/>
      <c r="GO42" s="69"/>
      <c r="GP42" s="113"/>
      <c r="GQ42" s="110">
        <f t="shared" si="37"/>
        <v>2</v>
      </c>
      <c r="GR42" s="112"/>
      <c r="GS42" s="69"/>
      <c r="GT42" s="69"/>
      <c r="GU42" s="69"/>
      <c r="GV42" s="69"/>
      <c r="GW42" s="69"/>
      <c r="GX42" s="69"/>
      <c r="GY42" s="69"/>
      <c r="GZ42" s="69"/>
      <c r="HA42" s="69">
        <v>1</v>
      </c>
      <c r="HB42" s="69"/>
      <c r="HC42" s="69"/>
      <c r="HD42" s="69"/>
      <c r="HE42" s="69">
        <v>1</v>
      </c>
      <c r="HF42" s="69"/>
      <c r="HG42" s="69"/>
      <c r="HH42" s="69"/>
      <c r="HI42" s="69"/>
      <c r="HJ42" s="69"/>
      <c r="HK42" s="69"/>
      <c r="HL42" s="69"/>
      <c r="HM42" s="69"/>
      <c r="HN42" s="69"/>
      <c r="HO42" s="69"/>
      <c r="HP42" s="69"/>
      <c r="HQ42" s="69"/>
      <c r="HR42" s="69"/>
      <c r="HS42" s="69"/>
      <c r="HT42" s="69"/>
      <c r="HU42" s="69"/>
      <c r="HV42" s="69"/>
      <c r="HW42" s="69"/>
      <c r="HX42" s="69"/>
      <c r="HY42" s="73"/>
      <c r="HZ42" s="69"/>
      <c r="IA42" s="73"/>
      <c r="IB42" s="69"/>
      <c r="IC42" s="73"/>
      <c r="ID42" s="69"/>
      <c r="IE42" s="115"/>
      <c r="IF42" s="112"/>
      <c r="IG42" s="69"/>
      <c r="IH42" s="69"/>
      <c r="II42" s="115"/>
    </row>
    <row r="43" spans="1:243" ht="12.75">
      <c r="A43" s="134" t="s">
        <v>60</v>
      </c>
      <c r="B43" s="135" t="s">
        <v>78</v>
      </c>
      <c r="C43" s="23">
        <f t="shared" si="38"/>
        <v>1</v>
      </c>
      <c r="D43" s="17">
        <f t="shared" si="39"/>
        <v>1</v>
      </c>
      <c r="E43" s="69">
        <f t="shared" si="40"/>
        <v>0</v>
      </c>
      <c r="F43" s="17">
        <f t="shared" si="31"/>
        <v>1</v>
      </c>
      <c r="G43" s="17">
        <f t="shared" si="32"/>
        <v>0</v>
      </c>
      <c r="H43" s="69">
        <f t="shared" si="41"/>
        <v>0</v>
      </c>
      <c r="I43" s="167">
        <f t="shared" si="42"/>
        <v>60</v>
      </c>
      <c r="J43" s="71">
        <f t="shared" si="43"/>
        <v>60</v>
      </c>
      <c r="K43" s="71">
        <f>ABS(I43*100/I5)</f>
        <v>2.2988505747126435</v>
      </c>
      <c r="L43" s="70">
        <v>2</v>
      </c>
      <c r="M43" s="70">
        <f t="shared" si="44"/>
        <v>1</v>
      </c>
      <c r="N43" s="70">
        <f t="shared" si="45"/>
        <v>1</v>
      </c>
      <c r="O43" s="70">
        <f t="shared" si="46"/>
        <v>0</v>
      </c>
      <c r="P43" s="70">
        <f t="shared" si="47"/>
        <v>1</v>
      </c>
      <c r="Q43" s="70">
        <f t="shared" si="48"/>
        <v>0</v>
      </c>
      <c r="R43" s="72">
        <f t="shared" si="33"/>
        <v>0</v>
      </c>
      <c r="S43" s="69">
        <f t="shared" si="34"/>
        <v>0</v>
      </c>
      <c r="T43" s="69">
        <f t="shared" si="35"/>
        <v>0</v>
      </c>
      <c r="U43" s="69">
        <f t="shared" si="49"/>
        <v>0</v>
      </c>
      <c r="V43" s="73">
        <f t="shared" si="36"/>
        <v>0</v>
      </c>
      <c r="W43" s="108"/>
      <c r="X43" s="112" t="s">
        <v>84</v>
      </c>
      <c r="Y43" s="69" t="s">
        <v>94</v>
      </c>
      <c r="Z43" s="69" t="s">
        <v>116</v>
      </c>
      <c r="AA43" s="69" t="s">
        <v>116</v>
      </c>
      <c r="AB43" s="69" t="s">
        <v>116</v>
      </c>
      <c r="AC43" s="69" t="s">
        <v>116</v>
      </c>
      <c r="AD43" s="69" t="s">
        <v>116</v>
      </c>
      <c r="AE43" s="69" t="s">
        <v>116</v>
      </c>
      <c r="AF43" s="69" t="s">
        <v>116</v>
      </c>
      <c r="AG43" s="69" t="s">
        <v>116</v>
      </c>
      <c r="AH43" s="69" t="s">
        <v>116</v>
      </c>
      <c r="AI43" s="69" t="s">
        <v>116</v>
      </c>
      <c r="AJ43" s="69" t="s">
        <v>116</v>
      </c>
      <c r="AK43" s="69" t="s">
        <v>116</v>
      </c>
      <c r="AL43" s="69" t="s">
        <v>116</v>
      </c>
      <c r="AM43" s="69" t="s">
        <v>116</v>
      </c>
      <c r="AN43" s="69" t="s">
        <v>116</v>
      </c>
      <c r="AO43" s="69" t="s">
        <v>116</v>
      </c>
      <c r="AP43" s="69" t="s">
        <v>116</v>
      </c>
      <c r="AQ43" s="69" t="s">
        <v>116</v>
      </c>
      <c r="AR43" s="69" t="s">
        <v>116</v>
      </c>
      <c r="AS43" s="69" t="s">
        <v>116</v>
      </c>
      <c r="AT43" s="69" t="s">
        <v>116</v>
      </c>
      <c r="AU43" s="69" t="s">
        <v>116</v>
      </c>
      <c r="AV43" s="69" t="s">
        <v>116</v>
      </c>
      <c r="AW43" s="69" t="s">
        <v>116</v>
      </c>
      <c r="AX43" s="69" t="s">
        <v>116</v>
      </c>
      <c r="AY43" s="69" t="s">
        <v>116</v>
      </c>
      <c r="AZ43" s="69" t="s">
        <v>116</v>
      </c>
      <c r="BA43" s="69" t="s">
        <v>116</v>
      </c>
      <c r="BB43" s="69" t="s">
        <v>116</v>
      </c>
      <c r="BC43" s="69" t="s">
        <v>116</v>
      </c>
      <c r="BD43" s="69" t="s">
        <v>116</v>
      </c>
      <c r="BE43" s="69" t="s">
        <v>116</v>
      </c>
      <c r="BF43" s="69" t="s">
        <v>116</v>
      </c>
      <c r="BG43" s="69" t="s">
        <v>116</v>
      </c>
      <c r="BH43" s="69" t="s">
        <v>116</v>
      </c>
      <c r="BI43" s="69" t="s">
        <v>116</v>
      </c>
      <c r="BJ43" s="69" t="s">
        <v>116</v>
      </c>
      <c r="BK43" s="69" t="s">
        <v>116</v>
      </c>
      <c r="BL43" s="69"/>
      <c r="BM43" s="69"/>
      <c r="BN43" s="69"/>
      <c r="BO43" s="113"/>
      <c r="BP43" s="108"/>
      <c r="BQ43" s="112">
        <v>60</v>
      </c>
      <c r="BR43" s="69"/>
      <c r="BS43" s="69"/>
      <c r="BT43" s="69"/>
      <c r="BU43" s="69"/>
      <c r="BV43" s="69"/>
      <c r="BW43" s="69"/>
      <c r="BX43" s="69"/>
      <c r="BY43" s="69"/>
      <c r="BZ43" s="69"/>
      <c r="CA43" s="69"/>
      <c r="CB43" s="69"/>
      <c r="CC43" s="69"/>
      <c r="CD43" s="69"/>
      <c r="CE43" s="69"/>
      <c r="CF43" s="69"/>
      <c r="CG43" s="69"/>
      <c r="CH43" s="69"/>
      <c r="CI43" s="69"/>
      <c r="CJ43" s="69"/>
      <c r="CK43" s="69"/>
      <c r="CL43" s="69"/>
      <c r="CM43" s="69"/>
      <c r="CN43" s="69"/>
      <c r="CO43" s="69"/>
      <c r="CP43" s="69"/>
      <c r="CQ43" s="69"/>
      <c r="CR43" s="69"/>
      <c r="CS43" s="69"/>
      <c r="CT43" s="69"/>
      <c r="CU43" s="69"/>
      <c r="CV43" s="69"/>
      <c r="CW43" s="69"/>
      <c r="CX43" s="73"/>
      <c r="CY43" s="69"/>
      <c r="CZ43" s="73"/>
      <c r="DA43" s="69"/>
      <c r="DB43" s="69"/>
      <c r="DC43" s="69"/>
      <c r="DD43" s="69"/>
      <c r="DE43" s="69"/>
      <c r="DF43" s="69"/>
      <c r="DG43" s="69"/>
      <c r="DH43" s="113"/>
      <c r="DI43" s="108"/>
      <c r="DJ43" s="112" t="s">
        <v>90</v>
      </c>
      <c r="DK43" s="69"/>
      <c r="DL43" s="69" t="s">
        <v>116</v>
      </c>
      <c r="DM43" s="69" t="s">
        <v>116</v>
      </c>
      <c r="DN43" s="69" t="s">
        <v>116</v>
      </c>
      <c r="DO43" s="69" t="s">
        <v>116</v>
      </c>
      <c r="DP43" s="69" t="s">
        <v>116</v>
      </c>
      <c r="DQ43" s="69" t="s">
        <v>116</v>
      </c>
      <c r="DR43" s="69" t="s">
        <v>116</v>
      </c>
      <c r="DS43" s="69" t="s">
        <v>116</v>
      </c>
      <c r="DT43" s="69"/>
      <c r="DU43" s="69"/>
      <c r="DV43" s="69"/>
      <c r="DW43" s="69"/>
      <c r="DX43" s="69"/>
      <c r="DY43" s="69"/>
      <c r="DZ43" s="69"/>
      <c r="EA43" s="69"/>
      <c r="EB43" s="69"/>
      <c r="EC43" s="69"/>
      <c r="ED43" s="69"/>
      <c r="EE43" s="69"/>
      <c r="EF43" s="69"/>
      <c r="EG43" s="69"/>
      <c r="EH43" s="69"/>
      <c r="EI43" s="69"/>
      <c r="EJ43" s="69"/>
      <c r="EK43" s="69"/>
      <c r="EL43" s="69"/>
      <c r="EM43" s="69"/>
      <c r="EN43" s="69"/>
      <c r="EO43" s="69"/>
      <c r="EP43" s="69"/>
      <c r="EQ43" s="73"/>
      <c r="ER43" s="69"/>
      <c r="ES43" s="73"/>
      <c r="ET43" s="69"/>
      <c r="EU43" s="73"/>
      <c r="EV43" s="69"/>
      <c r="EW43" s="69"/>
      <c r="EX43" s="110">
        <f t="shared" si="30"/>
        <v>0</v>
      </c>
      <c r="EY43" s="112"/>
      <c r="EZ43" s="69"/>
      <c r="FA43" s="69"/>
      <c r="FB43" s="69"/>
      <c r="FC43" s="69"/>
      <c r="FD43" s="69"/>
      <c r="FE43" s="69"/>
      <c r="FF43" s="69"/>
      <c r="FG43" s="69"/>
      <c r="FH43" s="69"/>
      <c r="FI43" s="69"/>
      <c r="FJ43" s="69"/>
      <c r="FK43" s="69"/>
      <c r="FL43" s="69"/>
      <c r="FM43" s="69"/>
      <c r="FN43" s="69"/>
      <c r="FO43" s="69"/>
      <c r="FP43" s="69"/>
      <c r="FQ43" s="69"/>
      <c r="FR43" s="69"/>
      <c r="FS43" s="69"/>
      <c r="FT43" s="69"/>
      <c r="FU43" s="69"/>
      <c r="FV43" s="69"/>
      <c r="FW43" s="69"/>
      <c r="FX43" s="69"/>
      <c r="FY43" s="69"/>
      <c r="FZ43" s="69"/>
      <c r="GA43" s="69"/>
      <c r="GB43" s="69"/>
      <c r="GC43" s="69"/>
      <c r="GD43" s="69"/>
      <c r="GE43" s="69"/>
      <c r="GF43" s="73"/>
      <c r="GG43" s="69"/>
      <c r="GH43" s="73"/>
      <c r="GI43" s="69"/>
      <c r="GJ43" s="73"/>
      <c r="GK43" s="69"/>
      <c r="GL43" s="69"/>
      <c r="GM43" s="69"/>
      <c r="GN43" s="69"/>
      <c r="GO43" s="69"/>
      <c r="GP43" s="113"/>
      <c r="GQ43" s="110">
        <f t="shared" si="37"/>
        <v>0</v>
      </c>
      <c r="GR43" s="112"/>
      <c r="GS43" s="69"/>
      <c r="GT43" s="69"/>
      <c r="GU43" s="69"/>
      <c r="GV43" s="69"/>
      <c r="GW43" s="69"/>
      <c r="GX43" s="69"/>
      <c r="GY43" s="69"/>
      <c r="GZ43" s="69"/>
      <c r="HA43" s="69"/>
      <c r="HB43" s="69"/>
      <c r="HC43" s="69"/>
      <c r="HD43" s="69"/>
      <c r="HE43" s="69"/>
      <c r="HF43" s="69"/>
      <c r="HG43" s="69"/>
      <c r="HH43" s="69"/>
      <c r="HI43" s="69"/>
      <c r="HJ43" s="69"/>
      <c r="HK43" s="69"/>
      <c r="HL43" s="69"/>
      <c r="HM43" s="69"/>
      <c r="HN43" s="69"/>
      <c r="HO43" s="69"/>
      <c r="HP43" s="69"/>
      <c r="HQ43" s="69"/>
      <c r="HR43" s="69"/>
      <c r="HS43" s="69"/>
      <c r="HT43" s="69"/>
      <c r="HU43" s="69"/>
      <c r="HV43" s="69"/>
      <c r="HW43" s="69"/>
      <c r="HX43" s="69"/>
      <c r="HY43" s="73"/>
      <c r="HZ43" s="69"/>
      <c r="IA43" s="73"/>
      <c r="IB43" s="69"/>
      <c r="IC43" s="73"/>
      <c r="ID43" s="69"/>
      <c r="IE43" s="115"/>
      <c r="IF43" s="112"/>
      <c r="IG43" s="69"/>
      <c r="IH43" s="69"/>
      <c r="II43" s="115"/>
    </row>
    <row r="44" spans="1:243" ht="12.75">
      <c r="A44" s="134" t="s">
        <v>119</v>
      </c>
      <c r="B44" s="135" t="s">
        <v>78</v>
      </c>
      <c r="C44" s="23">
        <f t="shared" si="38"/>
        <v>13</v>
      </c>
      <c r="D44" s="17">
        <f t="shared" si="39"/>
        <v>1</v>
      </c>
      <c r="E44" s="69">
        <f t="shared" si="40"/>
        <v>0</v>
      </c>
      <c r="F44" s="17">
        <f t="shared" si="31"/>
        <v>1</v>
      </c>
      <c r="G44" s="17">
        <f t="shared" si="32"/>
        <v>12</v>
      </c>
      <c r="H44" s="69">
        <f t="shared" si="41"/>
        <v>0</v>
      </c>
      <c r="I44" s="167">
        <f t="shared" si="42"/>
        <v>348</v>
      </c>
      <c r="J44" s="71">
        <f t="shared" si="43"/>
        <v>26.76923076923077</v>
      </c>
      <c r="K44" s="71">
        <f>ABS(I44*100/I1)</f>
        <v>9.666666666666666</v>
      </c>
      <c r="L44" s="70">
        <f>K1</f>
        <v>40</v>
      </c>
      <c r="M44" s="70">
        <f t="shared" si="44"/>
        <v>16</v>
      </c>
      <c r="N44" s="162">
        <f t="shared" si="45"/>
        <v>21</v>
      </c>
      <c r="O44" s="70">
        <f t="shared" si="46"/>
        <v>21</v>
      </c>
      <c r="P44" s="70">
        <f t="shared" si="47"/>
        <v>0</v>
      </c>
      <c r="Q44" s="70">
        <f t="shared" si="48"/>
        <v>0</v>
      </c>
      <c r="R44" s="72">
        <f t="shared" si="33"/>
        <v>1</v>
      </c>
      <c r="S44" s="69">
        <f t="shared" si="34"/>
        <v>0</v>
      </c>
      <c r="T44" s="69">
        <f t="shared" si="35"/>
        <v>0</v>
      </c>
      <c r="U44" s="69">
        <f t="shared" si="49"/>
        <v>0</v>
      </c>
      <c r="V44" s="73">
        <f t="shared" si="36"/>
        <v>0</v>
      </c>
      <c r="W44" s="108"/>
      <c r="X44" s="112" t="s">
        <v>100</v>
      </c>
      <c r="Y44" s="69" t="s">
        <v>100</v>
      </c>
      <c r="Z44" s="69" t="s">
        <v>93</v>
      </c>
      <c r="AA44" s="69" t="s">
        <v>93</v>
      </c>
      <c r="AB44" s="69" t="s">
        <v>93</v>
      </c>
      <c r="AC44" s="69" t="s">
        <v>93</v>
      </c>
      <c r="AD44" s="69" t="s">
        <v>93</v>
      </c>
      <c r="AE44" s="69" t="s">
        <v>100</v>
      </c>
      <c r="AF44" s="69" t="s">
        <v>100</v>
      </c>
      <c r="AG44" s="69" t="s">
        <v>93</v>
      </c>
      <c r="AH44" s="69" t="s">
        <v>100</v>
      </c>
      <c r="AI44" s="69" t="s">
        <v>93</v>
      </c>
      <c r="AJ44" s="69" t="s">
        <v>93</v>
      </c>
      <c r="AK44" s="69" t="s">
        <v>93</v>
      </c>
      <c r="AL44" s="69" t="s">
        <v>100</v>
      </c>
      <c r="AM44" s="69" t="s">
        <v>100</v>
      </c>
      <c r="AN44" s="69" t="s">
        <v>93</v>
      </c>
      <c r="AO44" s="69" t="s">
        <v>100</v>
      </c>
      <c r="AP44" s="69" t="s">
        <v>100</v>
      </c>
      <c r="AQ44" s="69" t="s">
        <v>100</v>
      </c>
      <c r="AR44" s="69" t="s">
        <v>100</v>
      </c>
      <c r="AS44" s="69" t="s">
        <v>100</v>
      </c>
      <c r="AT44" s="69" t="s">
        <v>100</v>
      </c>
      <c r="AU44" s="69" t="s">
        <v>100</v>
      </c>
      <c r="AV44" s="69" t="s">
        <v>100</v>
      </c>
      <c r="AW44" s="69" t="s">
        <v>100</v>
      </c>
      <c r="AX44" s="69" t="s">
        <v>100</v>
      </c>
      <c r="AY44" s="69" t="s">
        <v>100</v>
      </c>
      <c r="AZ44" s="69" t="s">
        <v>84</v>
      </c>
      <c r="BA44" s="69" t="s">
        <v>93</v>
      </c>
      <c r="BB44" s="69" t="s">
        <v>100</v>
      </c>
      <c r="BC44" s="69" t="s">
        <v>93</v>
      </c>
      <c r="BD44" s="69" t="s">
        <v>154</v>
      </c>
      <c r="BE44" s="161"/>
      <c r="BF44" s="69" t="s">
        <v>100</v>
      </c>
      <c r="BG44" s="73" t="s">
        <v>93</v>
      </c>
      <c r="BH44" s="160"/>
      <c r="BI44" s="73" t="s">
        <v>93</v>
      </c>
      <c r="BJ44" s="69" t="s">
        <v>100</v>
      </c>
      <c r="BK44" s="69" t="s">
        <v>93</v>
      </c>
      <c r="BL44" s="69"/>
      <c r="BM44" s="69"/>
      <c r="BN44" s="69"/>
      <c r="BO44" s="113"/>
      <c r="BP44" s="108"/>
      <c r="BQ44" s="112"/>
      <c r="BR44" s="69"/>
      <c r="BS44" s="69">
        <v>20</v>
      </c>
      <c r="BT44" s="69">
        <v>30</v>
      </c>
      <c r="BU44" s="69">
        <v>40</v>
      </c>
      <c r="BV44" s="69">
        <v>45</v>
      </c>
      <c r="BW44" s="69">
        <v>38</v>
      </c>
      <c r="BX44" s="69"/>
      <c r="BY44" s="69"/>
      <c r="BZ44" s="69">
        <v>22</v>
      </c>
      <c r="CA44" s="69"/>
      <c r="CB44" s="69">
        <v>30</v>
      </c>
      <c r="CC44" s="69"/>
      <c r="CD44" s="69"/>
      <c r="CE44" s="69"/>
      <c r="CF44" s="69"/>
      <c r="CG44" s="69">
        <v>5</v>
      </c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>
        <v>61</v>
      </c>
      <c r="CT44" s="69">
        <v>18</v>
      </c>
      <c r="CU44" s="69"/>
      <c r="CV44" s="69">
        <v>5</v>
      </c>
      <c r="CW44" s="69" t="s">
        <v>154</v>
      </c>
      <c r="CX44" s="73"/>
      <c r="CY44" s="69"/>
      <c r="CZ44" s="73" t="s">
        <v>93</v>
      </c>
      <c r="DA44" s="69"/>
      <c r="DB44" s="73">
        <v>20</v>
      </c>
      <c r="DC44" s="69"/>
      <c r="DD44" s="69">
        <v>14</v>
      </c>
      <c r="DE44" s="69"/>
      <c r="DF44" s="69"/>
      <c r="DG44" s="69"/>
      <c r="DH44" s="113"/>
      <c r="DI44" s="114"/>
      <c r="DJ44" s="112"/>
      <c r="DK44" s="69"/>
      <c r="DL44" s="69" t="s">
        <v>89</v>
      </c>
      <c r="DM44" s="69" t="s">
        <v>89</v>
      </c>
      <c r="DN44" s="69" t="s">
        <v>89</v>
      </c>
      <c r="DO44" s="69" t="s">
        <v>89</v>
      </c>
      <c r="DP44" s="69" t="s">
        <v>89</v>
      </c>
      <c r="DQ44" s="69"/>
      <c r="DR44" s="69"/>
      <c r="DS44" s="69" t="s">
        <v>89</v>
      </c>
      <c r="DT44" s="69"/>
      <c r="DU44" s="69" t="s">
        <v>89</v>
      </c>
      <c r="DV44" s="69"/>
      <c r="DW44" s="69"/>
      <c r="DX44" s="69"/>
      <c r="DY44" s="69"/>
      <c r="DZ44" s="69" t="s">
        <v>89</v>
      </c>
      <c r="EA44" s="69"/>
      <c r="EB44" s="69"/>
      <c r="EC44" s="69"/>
      <c r="ED44" s="69"/>
      <c r="EE44" s="69"/>
      <c r="EF44" s="69"/>
      <c r="EG44" s="69"/>
      <c r="EH44" s="69"/>
      <c r="EI44" s="69"/>
      <c r="EJ44" s="69"/>
      <c r="EK44" s="69"/>
      <c r="EL44" s="69" t="s">
        <v>90</v>
      </c>
      <c r="EM44" s="69" t="s">
        <v>89</v>
      </c>
      <c r="EN44" s="69"/>
      <c r="EO44" s="69" t="s">
        <v>89</v>
      </c>
      <c r="EP44" s="69"/>
      <c r="EQ44" s="73"/>
      <c r="ER44" s="69"/>
      <c r="ES44" s="73"/>
      <c r="ET44" s="69"/>
      <c r="EU44" s="73" t="s">
        <v>89</v>
      </c>
      <c r="EV44" s="69"/>
      <c r="EW44" s="69" t="s">
        <v>89</v>
      </c>
      <c r="EX44" s="110">
        <f t="shared" si="30"/>
        <v>1</v>
      </c>
      <c r="EY44" s="112"/>
      <c r="EZ44" s="69"/>
      <c r="FA44" s="69"/>
      <c r="FB44" s="69"/>
      <c r="FC44" s="133">
        <v>1</v>
      </c>
      <c r="FD44" s="69"/>
      <c r="FE44" s="69"/>
      <c r="FF44" s="69"/>
      <c r="FG44" s="69"/>
      <c r="FH44" s="69"/>
      <c r="FI44" s="69"/>
      <c r="FJ44" s="69"/>
      <c r="FK44" s="69"/>
      <c r="FL44" s="69"/>
      <c r="FM44" s="69"/>
      <c r="FN44" s="69"/>
      <c r="FO44" s="69"/>
      <c r="FP44" s="69"/>
      <c r="FQ44" s="69"/>
      <c r="FR44" s="69"/>
      <c r="FS44" s="69"/>
      <c r="FT44" s="69"/>
      <c r="FU44" s="69"/>
      <c r="FV44" s="69"/>
      <c r="FW44" s="69"/>
      <c r="FX44" s="69"/>
      <c r="FY44" s="69"/>
      <c r="FZ44" s="69"/>
      <c r="GA44" s="69"/>
      <c r="GB44" s="69"/>
      <c r="GC44" s="69"/>
      <c r="GD44" s="69"/>
      <c r="GE44" s="69"/>
      <c r="GF44" s="73"/>
      <c r="GG44" s="69"/>
      <c r="GH44" s="73"/>
      <c r="GI44" s="69"/>
      <c r="GJ44" s="73"/>
      <c r="GK44" s="69"/>
      <c r="GL44" s="69"/>
      <c r="GM44" s="69"/>
      <c r="GN44" s="69"/>
      <c r="GO44" s="69"/>
      <c r="GP44" s="113"/>
      <c r="GQ44" s="110">
        <f t="shared" si="37"/>
        <v>0</v>
      </c>
      <c r="GR44" s="112"/>
      <c r="GS44" s="69"/>
      <c r="GT44" s="69"/>
      <c r="GU44" s="69"/>
      <c r="GV44" s="69"/>
      <c r="GW44" s="69"/>
      <c r="GX44" s="69"/>
      <c r="GY44" s="69"/>
      <c r="GZ44" s="69"/>
      <c r="HA44" s="69"/>
      <c r="HB44" s="69"/>
      <c r="HC44" s="69"/>
      <c r="HD44" s="69"/>
      <c r="HE44" s="69"/>
      <c r="HF44" s="69"/>
      <c r="HG44" s="69"/>
      <c r="HH44" s="69"/>
      <c r="HI44" s="69"/>
      <c r="HJ44" s="69"/>
      <c r="HK44" s="69"/>
      <c r="HL44" s="69"/>
      <c r="HM44" s="69"/>
      <c r="HN44" s="69"/>
      <c r="HO44" s="69"/>
      <c r="HP44" s="69"/>
      <c r="HQ44" s="69"/>
      <c r="HR44" s="69"/>
      <c r="HS44" s="69"/>
      <c r="HT44" s="69"/>
      <c r="HU44" s="69"/>
      <c r="HV44" s="69"/>
      <c r="HW44" s="69"/>
      <c r="HX44" s="69"/>
      <c r="HY44" s="73"/>
      <c r="HZ44" s="69"/>
      <c r="IA44" s="73"/>
      <c r="IB44" s="69"/>
      <c r="IC44" s="73"/>
      <c r="ID44" s="69"/>
      <c r="IE44" s="115"/>
      <c r="IF44" s="112"/>
      <c r="IG44" s="69"/>
      <c r="IH44" s="69"/>
      <c r="II44" s="115"/>
    </row>
    <row r="45" spans="1:243" ht="12.75">
      <c r="A45" s="134" t="s">
        <v>144</v>
      </c>
      <c r="B45" s="135" t="s">
        <v>78</v>
      </c>
      <c r="C45" s="23">
        <f>COUNT(BQ45:DH45)</f>
        <v>4</v>
      </c>
      <c r="D45" s="17">
        <f>COUNTIF(X45:BO45,"T")</f>
        <v>3</v>
      </c>
      <c r="E45" s="69">
        <f>COUNTIF(BQ45:DH45,90)</f>
        <v>1</v>
      </c>
      <c r="F45" s="17">
        <f t="shared" si="31"/>
        <v>2</v>
      </c>
      <c r="G45" s="17">
        <f t="shared" si="32"/>
        <v>1</v>
      </c>
      <c r="H45" s="69">
        <f>COUNTIF(BQ45:DH45,"S")</f>
        <v>0</v>
      </c>
      <c r="I45" s="167">
        <f>SUM(BQ45:DH45)</f>
        <v>277</v>
      </c>
      <c r="J45" s="71">
        <f>ABS(I45/C45)</f>
        <v>69.25</v>
      </c>
      <c r="K45" s="71">
        <f>ABS(I45*100/I1)</f>
        <v>7.694444444444445</v>
      </c>
      <c r="L45" s="70">
        <v>11</v>
      </c>
      <c r="M45" s="70">
        <f>COUNTIF(X45:BO45,"C")+COUNTIF(X45:BO45,"T")</f>
        <v>5</v>
      </c>
      <c r="N45" s="70">
        <f>SUM(O45:Q45)</f>
        <v>6</v>
      </c>
      <c r="O45" s="70">
        <f>COUNTIF(X45:BO45,"DT")</f>
        <v>1</v>
      </c>
      <c r="P45" s="70">
        <f>COUNTIF(X45:BO45,"L")</f>
        <v>5</v>
      </c>
      <c r="Q45" s="70">
        <f>COUNTIF(X45:BO45,"S")</f>
        <v>0</v>
      </c>
      <c r="R45" s="72">
        <f t="shared" si="33"/>
        <v>1</v>
      </c>
      <c r="S45" s="69">
        <f t="shared" si="34"/>
        <v>0</v>
      </c>
      <c r="T45" s="69">
        <f t="shared" si="35"/>
        <v>0</v>
      </c>
      <c r="U45" s="69">
        <f>SUM(S45:T45)</f>
        <v>0</v>
      </c>
      <c r="V45" s="73">
        <f t="shared" si="36"/>
        <v>2</v>
      </c>
      <c r="W45" s="108"/>
      <c r="X45" s="69" t="s">
        <v>139</v>
      </c>
      <c r="Y45" s="69" t="s">
        <v>139</v>
      </c>
      <c r="Z45" s="69" t="s">
        <v>139</v>
      </c>
      <c r="AA45" s="69" t="s">
        <v>139</v>
      </c>
      <c r="AB45" s="69" t="s">
        <v>139</v>
      </c>
      <c r="AC45" s="69" t="s">
        <v>139</v>
      </c>
      <c r="AD45" s="69" t="s">
        <v>139</v>
      </c>
      <c r="AE45" s="69" t="s">
        <v>139</v>
      </c>
      <c r="AF45" s="69" t="s">
        <v>139</v>
      </c>
      <c r="AG45" s="69" t="s">
        <v>139</v>
      </c>
      <c r="AH45" s="69" t="s">
        <v>139</v>
      </c>
      <c r="AI45" s="69" t="s">
        <v>139</v>
      </c>
      <c r="AJ45" s="69" t="s">
        <v>139</v>
      </c>
      <c r="AK45" s="69" t="s">
        <v>139</v>
      </c>
      <c r="AL45" s="69" t="s">
        <v>139</v>
      </c>
      <c r="AM45" s="69" t="s">
        <v>139</v>
      </c>
      <c r="AN45" s="69" t="s">
        <v>139</v>
      </c>
      <c r="AO45" s="69" t="s">
        <v>139</v>
      </c>
      <c r="AP45" s="69" t="s">
        <v>139</v>
      </c>
      <c r="AQ45" s="69" t="s">
        <v>139</v>
      </c>
      <c r="AR45" s="69" t="s">
        <v>139</v>
      </c>
      <c r="AS45" s="69" t="s">
        <v>139</v>
      </c>
      <c r="AT45" s="69" t="s">
        <v>139</v>
      </c>
      <c r="AU45" s="69" t="s">
        <v>139</v>
      </c>
      <c r="AV45" s="69" t="s">
        <v>139</v>
      </c>
      <c r="AW45" s="69" t="s">
        <v>84</v>
      </c>
      <c r="AX45" s="69" t="s">
        <v>84</v>
      </c>
      <c r="AY45" s="69" t="s">
        <v>84</v>
      </c>
      <c r="AZ45" s="69" t="s">
        <v>94</v>
      </c>
      <c r="BA45" s="69" t="s">
        <v>94</v>
      </c>
      <c r="BB45" s="69" t="s">
        <v>94</v>
      </c>
      <c r="BC45" s="69" t="s">
        <v>94</v>
      </c>
      <c r="BD45" s="69" t="s">
        <v>93</v>
      </c>
      <c r="BE45" s="73" t="s">
        <v>93</v>
      </c>
      <c r="BF45" s="69" t="s">
        <v>94</v>
      </c>
      <c r="BG45" s="73" t="s">
        <v>100</v>
      </c>
      <c r="BH45" s="69" t="s">
        <v>116</v>
      </c>
      <c r="BI45" s="69" t="s">
        <v>116</v>
      </c>
      <c r="BJ45" s="69" t="s">
        <v>116</v>
      </c>
      <c r="BK45" s="69" t="s">
        <v>116</v>
      </c>
      <c r="BL45" s="69"/>
      <c r="BM45" s="69"/>
      <c r="BN45" s="69"/>
      <c r="BO45" s="113"/>
      <c r="BP45" s="108"/>
      <c r="BQ45" s="112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>
        <v>77</v>
      </c>
      <c r="CQ45" s="69">
        <v>90</v>
      </c>
      <c r="CR45" s="69">
        <v>65</v>
      </c>
      <c r="CS45" s="69"/>
      <c r="CT45" s="69"/>
      <c r="CU45" s="69"/>
      <c r="CV45" s="69"/>
      <c r="CW45" s="69" t="s">
        <v>93</v>
      </c>
      <c r="CX45" s="73">
        <v>45</v>
      </c>
      <c r="CY45" s="69"/>
      <c r="CZ45" s="73"/>
      <c r="DA45" s="69"/>
      <c r="DB45" s="69"/>
      <c r="DC45" s="69"/>
      <c r="DD45" s="69"/>
      <c r="DE45" s="69"/>
      <c r="DF45" s="69"/>
      <c r="DG45" s="69"/>
      <c r="DH45" s="113"/>
      <c r="DI45" s="114"/>
      <c r="DJ45" s="112"/>
      <c r="DK45" s="69"/>
      <c r="DL45" s="69"/>
      <c r="DM45" s="69"/>
      <c r="DN45" s="69"/>
      <c r="DO45" s="69"/>
      <c r="DP45" s="69"/>
      <c r="DQ45" s="69"/>
      <c r="DR45" s="69"/>
      <c r="DS45" s="69"/>
      <c r="DT45" s="69"/>
      <c r="DU45" s="69"/>
      <c r="DV45" s="69"/>
      <c r="DW45" s="69"/>
      <c r="DX45" s="69"/>
      <c r="DY45" s="69"/>
      <c r="DZ45" s="69"/>
      <c r="EA45" s="69"/>
      <c r="EB45" s="69"/>
      <c r="EC45" s="69"/>
      <c r="ED45" s="69"/>
      <c r="EE45" s="69"/>
      <c r="EF45" s="69"/>
      <c r="EG45" s="69"/>
      <c r="EH45" s="69"/>
      <c r="EI45" s="69" t="s">
        <v>90</v>
      </c>
      <c r="EJ45" s="69"/>
      <c r="EK45" s="69" t="s">
        <v>90</v>
      </c>
      <c r="EL45" s="69"/>
      <c r="EM45" s="69"/>
      <c r="EN45" s="69"/>
      <c r="EO45" s="69"/>
      <c r="EP45" s="69"/>
      <c r="EQ45" s="73" t="s">
        <v>89</v>
      </c>
      <c r="ER45" s="69"/>
      <c r="ES45" s="73"/>
      <c r="ET45" s="69"/>
      <c r="EU45" s="73"/>
      <c r="EV45" s="69"/>
      <c r="EW45" s="69"/>
      <c r="EX45" s="110">
        <f t="shared" si="30"/>
        <v>1</v>
      </c>
      <c r="EY45" s="112"/>
      <c r="EZ45" s="69"/>
      <c r="FA45" s="69"/>
      <c r="FB45" s="69"/>
      <c r="FC45" s="69"/>
      <c r="FD45" s="69"/>
      <c r="FE45" s="69"/>
      <c r="FF45" s="69"/>
      <c r="FG45" s="69"/>
      <c r="FH45" s="69"/>
      <c r="FI45" s="69"/>
      <c r="FJ45" s="69"/>
      <c r="FK45" s="69"/>
      <c r="FL45" s="69"/>
      <c r="FM45" s="69"/>
      <c r="FN45" s="69"/>
      <c r="FO45" s="69"/>
      <c r="FP45" s="69"/>
      <c r="FQ45" s="69"/>
      <c r="FR45" s="69"/>
      <c r="FS45" s="69"/>
      <c r="FT45" s="69"/>
      <c r="FU45" s="69"/>
      <c r="FV45" s="69"/>
      <c r="FW45" s="69"/>
      <c r="FX45" s="69"/>
      <c r="FY45" s="69"/>
      <c r="FZ45" s="133">
        <v>1</v>
      </c>
      <c r="GA45" s="69"/>
      <c r="GB45" s="69"/>
      <c r="GC45" s="69"/>
      <c r="GD45" s="69"/>
      <c r="GE45" s="69"/>
      <c r="GF45" s="73"/>
      <c r="GG45" s="69"/>
      <c r="GH45" s="73"/>
      <c r="GI45" s="69"/>
      <c r="GJ45" s="73"/>
      <c r="GK45" s="69"/>
      <c r="GL45" s="69"/>
      <c r="GM45" s="69"/>
      <c r="GN45" s="69"/>
      <c r="GO45" s="69"/>
      <c r="GP45" s="113"/>
      <c r="GQ45" s="110">
        <f t="shared" si="37"/>
        <v>2</v>
      </c>
      <c r="GR45" s="112"/>
      <c r="GS45" s="69"/>
      <c r="GT45" s="69"/>
      <c r="GU45" s="69"/>
      <c r="GV45" s="69"/>
      <c r="GW45" s="69"/>
      <c r="GX45" s="69"/>
      <c r="GY45" s="69"/>
      <c r="GZ45" s="69"/>
      <c r="HA45" s="69"/>
      <c r="HB45" s="69"/>
      <c r="HC45" s="69"/>
      <c r="HD45" s="69"/>
      <c r="HE45" s="69"/>
      <c r="HF45" s="69"/>
      <c r="HG45" s="69"/>
      <c r="HH45" s="69"/>
      <c r="HI45" s="69"/>
      <c r="HJ45" s="69"/>
      <c r="HK45" s="69"/>
      <c r="HL45" s="69"/>
      <c r="HM45" s="69"/>
      <c r="HN45" s="69"/>
      <c r="HO45" s="69"/>
      <c r="HP45" s="69"/>
      <c r="HQ45" s="69">
        <v>1</v>
      </c>
      <c r="HR45" s="69"/>
      <c r="HS45" s="69"/>
      <c r="HT45" s="69"/>
      <c r="HU45" s="69"/>
      <c r="HV45" s="69"/>
      <c r="HW45" s="69"/>
      <c r="HX45" s="69"/>
      <c r="HY45" s="73">
        <v>1</v>
      </c>
      <c r="HZ45" s="69"/>
      <c r="IA45" s="73"/>
      <c r="IB45" s="69"/>
      <c r="IC45" s="73"/>
      <c r="ID45" s="69"/>
      <c r="IE45" s="115"/>
      <c r="IF45" s="112"/>
      <c r="IG45" s="69"/>
      <c r="IH45" s="69"/>
      <c r="II45" s="115"/>
    </row>
    <row r="46" spans="1:243" ht="12.75">
      <c r="A46" s="136" t="s">
        <v>71</v>
      </c>
      <c r="B46" s="135" t="s">
        <v>78</v>
      </c>
      <c r="C46" s="23">
        <f>COUNT(BQ46:DH46)</f>
        <v>5</v>
      </c>
      <c r="D46" s="17">
        <f t="shared" si="39"/>
        <v>2</v>
      </c>
      <c r="E46" s="69">
        <f t="shared" si="40"/>
        <v>0</v>
      </c>
      <c r="F46" s="17">
        <f t="shared" si="31"/>
        <v>2</v>
      </c>
      <c r="G46" s="17">
        <f t="shared" si="32"/>
        <v>2</v>
      </c>
      <c r="H46" s="69">
        <f t="shared" si="41"/>
        <v>2</v>
      </c>
      <c r="I46" s="167">
        <f t="shared" si="42"/>
        <v>227</v>
      </c>
      <c r="J46" s="71">
        <f t="shared" si="43"/>
        <v>45.4</v>
      </c>
      <c r="K46" s="71">
        <f>ABS(I46*100/I1)</f>
        <v>6.305555555555555</v>
      </c>
      <c r="L46" s="70">
        <v>16</v>
      </c>
      <c r="M46" s="70">
        <f t="shared" si="44"/>
        <v>5</v>
      </c>
      <c r="N46" s="70">
        <f t="shared" si="45"/>
        <v>11</v>
      </c>
      <c r="O46" s="70">
        <f t="shared" si="46"/>
        <v>1</v>
      </c>
      <c r="P46" s="70">
        <f t="shared" si="47"/>
        <v>8</v>
      </c>
      <c r="Q46" s="70">
        <f t="shared" si="48"/>
        <v>2</v>
      </c>
      <c r="R46" s="72">
        <f t="shared" si="33"/>
        <v>2</v>
      </c>
      <c r="S46" s="69">
        <f t="shared" si="34"/>
        <v>0</v>
      </c>
      <c r="T46" s="69">
        <f t="shared" si="35"/>
        <v>0</v>
      </c>
      <c r="U46" s="69">
        <f t="shared" si="49"/>
        <v>0</v>
      </c>
      <c r="V46" s="73">
        <f t="shared" si="36"/>
        <v>1</v>
      </c>
      <c r="W46" s="108"/>
      <c r="X46" s="112" t="s">
        <v>139</v>
      </c>
      <c r="Y46" s="69" t="s">
        <v>139</v>
      </c>
      <c r="Z46" s="69" t="s">
        <v>84</v>
      </c>
      <c r="AA46" s="69" t="s">
        <v>84</v>
      </c>
      <c r="AB46" s="69" t="s">
        <v>94</v>
      </c>
      <c r="AC46" s="69" t="s">
        <v>94</v>
      </c>
      <c r="AD46" s="69" t="s">
        <v>94</v>
      </c>
      <c r="AE46" s="69" t="s">
        <v>94</v>
      </c>
      <c r="AF46" s="69" t="s">
        <v>94</v>
      </c>
      <c r="AG46" s="69" t="s">
        <v>94</v>
      </c>
      <c r="AH46" s="69" t="s">
        <v>94</v>
      </c>
      <c r="AI46" s="140" t="s">
        <v>91</v>
      </c>
      <c r="AJ46" s="140" t="s">
        <v>91</v>
      </c>
      <c r="AK46" s="69" t="s">
        <v>100</v>
      </c>
      <c r="AL46" s="69" t="s">
        <v>93</v>
      </c>
      <c r="AM46" s="69" t="s">
        <v>93</v>
      </c>
      <c r="AN46" s="69" t="s">
        <v>93</v>
      </c>
      <c r="AO46" s="69" t="s">
        <v>94</v>
      </c>
      <c r="AP46" s="69" t="s">
        <v>116</v>
      </c>
      <c r="AQ46" s="69" t="s">
        <v>116</v>
      </c>
      <c r="AR46" s="69" t="s">
        <v>116</v>
      </c>
      <c r="AS46" s="69" t="s">
        <v>116</v>
      </c>
      <c r="AT46" s="69" t="s">
        <v>116</v>
      </c>
      <c r="AU46" s="69" t="s">
        <v>116</v>
      </c>
      <c r="AV46" s="69" t="s">
        <v>116</v>
      </c>
      <c r="AW46" s="69" t="s">
        <v>116</v>
      </c>
      <c r="AX46" s="69" t="s">
        <v>116</v>
      </c>
      <c r="AY46" s="69" t="s">
        <v>116</v>
      </c>
      <c r="AZ46" s="69" t="s">
        <v>116</v>
      </c>
      <c r="BA46" s="69" t="s">
        <v>116</v>
      </c>
      <c r="BB46" s="69" t="s">
        <v>116</v>
      </c>
      <c r="BC46" s="69" t="s">
        <v>116</v>
      </c>
      <c r="BD46" s="69" t="s">
        <v>116</v>
      </c>
      <c r="BE46" s="73" t="s">
        <v>116</v>
      </c>
      <c r="BF46" s="69" t="s">
        <v>116</v>
      </c>
      <c r="BG46" s="73" t="s">
        <v>116</v>
      </c>
      <c r="BH46" s="69" t="s">
        <v>116</v>
      </c>
      <c r="BI46" s="73" t="s">
        <v>116</v>
      </c>
      <c r="BJ46" s="69" t="s">
        <v>116</v>
      </c>
      <c r="BK46" s="69" t="s">
        <v>116</v>
      </c>
      <c r="BL46" s="69"/>
      <c r="BM46" s="69"/>
      <c r="BN46" s="69"/>
      <c r="BO46" s="113"/>
      <c r="BP46" s="108"/>
      <c r="BQ46" s="112"/>
      <c r="BR46" s="69"/>
      <c r="BS46" s="69">
        <v>89</v>
      </c>
      <c r="BT46" s="69">
        <v>60</v>
      </c>
      <c r="BU46" s="69"/>
      <c r="BV46" s="69"/>
      <c r="BW46" s="69"/>
      <c r="BX46" s="69"/>
      <c r="BY46" s="69"/>
      <c r="BZ46" s="69"/>
      <c r="CA46" s="69"/>
      <c r="CB46" s="140" t="s">
        <v>91</v>
      </c>
      <c r="CC46" s="140" t="s">
        <v>91</v>
      </c>
      <c r="CD46" s="69"/>
      <c r="CE46" s="69">
        <v>20</v>
      </c>
      <c r="CF46" s="69">
        <v>33</v>
      </c>
      <c r="CG46" s="69">
        <v>25</v>
      </c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 t="s">
        <v>116</v>
      </c>
      <c r="CX46" s="73" t="s">
        <v>116</v>
      </c>
      <c r="CY46" s="69"/>
      <c r="CZ46" s="73" t="s">
        <v>116</v>
      </c>
      <c r="DA46" s="69" t="s">
        <v>116</v>
      </c>
      <c r="DB46" s="73"/>
      <c r="DC46" s="69"/>
      <c r="DD46" s="69"/>
      <c r="DE46" s="69"/>
      <c r="DF46" s="69"/>
      <c r="DG46" s="69"/>
      <c r="DH46" s="113"/>
      <c r="DI46" s="108"/>
      <c r="DJ46" s="112"/>
      <c r="DK46" s="69"/>
      <c r="DL46" s="69" t="s">
        <v>90</v>
      </c>
      <c r="DM46" s="69" t="s">
        <v>90</v>
      </c>
      <c r="DN46" s="69"/>
      <c r="DO46" s="69"/>
      <c r="DP46" s="69"/>
      <c r="DQ46" s="69"/>
      <c r="DR46" s="69"/>
      <c r="DS46" s="69"/>
      <c r="DT46" s="69"/>
      <c r="DU46" s="69"/>
      <c r="DV46" s="69"/>
      <c r="DW46" s="69"/>
      <c r="DX46" s="69"/>
      <c r="DY46" s="69" t="s">
        <v>89</v>
      </c>
      <c r="DZ46" s="69" t="s">
        <v>89</v>
      </c>
      <c r="EA46" s="69"/>
      <c r="EB46" s="69"/>
      <c r="EC46" s="69"/>
      <c r="ED46" s="69"/>
      <c r="EE46" s="69"/>
      <c r="EF46" s="69"/>
      <c r="EG46" s="69"/>
      <c r="EH46" s="69"/>
      <c r="EI46" s="69"/>
      <c r="EJ46" s="69"/>
      <c r="EK46" s="69"/>
      <c r="EL46" s="69"/>
      <c r="EM46" s="69"/>
      <c r="EN46" s="69"/>
      <c r="EO46" s="69"/>
      <c r="EP46" s="69"/>
      <c r="EQ46" s="73"/>
      <c r="ER46" s="69"/>
      <c r="ES46" s="73"/>
      <c r="ET46" s="69"/>
      <c r="EU46" s="73"/>
      <c r="EV46" s="69"/>
      <c r="EW46" s="69"/>
      <c r="EX46" s="110">
        <f t="shared" si="30"/>
        <v>2</v>
      </c>
      <c r="EY46" s="112"/>
      <c r="EZ46" s="69"/>
      <c r="FA46" s="133">
        <v>1</v>
      </c>
      <c r="FB46" s="133">
        <v>1</v>
      </c>
      <c r="FC46" s="69"/>
      <c r="FD46" s="69"/>
      <c r="FE46" s="69"/>
      <c r="FF46" s="69"/>
      <c r="FG46" s="69"/>
      <c r="FH46" s="69"/>
      <c r="FI46" s="69"/>
      <c r="FJ46" s="140" t="s">
        <v>91</v>
      </c>
      <c r="FK46" s="140" t="s">
        <v>91</v>
      </c>
      <c r="FL46" s="69"/>
      <c r="FM46" s="69"/>
      <c r="FN46" s="69"/>
      <c r="FO46" s="69"/>
      <c r="FP46" s="69"/>
      <c r="FQ46" s="69"/>
      <c r="FR46" s="69"/>
      <c r="FS46" s="69"/>
      <c r="FT46" s="69"/>
      <c r="FU46" s="69"/>
      <c r="FV46" s="69"/>
      <c r="FW46" s="69"/>
      <c r="FX46" s="69"/>
      <c r="FY46" s="69"/>
      <c r="FZ46" s="69"/>
      <c r="GA46" s="69"/>
      <c r="GB46" s="69"/>
      <c r="GC46" s="69"/>
      <c r="GD46" s="69"/>
      <c r="GE46" s="69"/>
      <c r="GF46" s="73"/>
      <c r="GG46" s="69"/>
      <c r="GH46" s="73"/>
      <c r="GI46" s="69"/>
      <c r="GJ46" s="73"/>
      <c r="GK46" s="69"/>
      <c r="GL46" s="69"/>
      <c r="GM46" s="69"/>
      <c r="GN46" s="69"/>
      <c r="GO46" s="69"/>
      <c r="GP46" s="113"/>
      <c r="GQ46" s="110">
        <f t="shared" si="37"/>
        <v>1</v>
      </c>
      <c r="GR46" s="112"/>
      <c r="GS46" s="69"/>
      <c r="GT46" s="69">
        <v>1</v>
      </c>
      <c r="GU46" s="69"/>
      <c r="GV46" s="69"/>
      <c r="GW46" s="69"/>
      <c r="GX46" s="69"/>
      <c r="GY46" s="69"/>
      <c r="GZ46" s="69"/>
      <c r="HA46" s="69"/>
      <c r="HB46" s="69"/>
      <c r="HC46" s="69"/>
      <c r="HD46" s="69"/>
      <c r="HE46" s="69"/>
      <c r="HF46" s="69"/>
      <c r="HG46" s="69"/>
      <c r="HH46" s="69"/>
      <c r="HI46" s="69"/>
      <c r="HJ46" s="69"/>
      <c r="HK46" s="69"/>
      <c r="HL46" s="69"/>
      <c r="HM46" s="69"/>
      <c r="HN46" s="69"/>
      <c r="HO46" s="69"/>
      <c r="HP46" s="69"/>
      <c r="HQ46" s="69"/>
      <c r="HR46" s="69"/>
      <c r="HS46" s="69"/>
      <c r="HT46" s="69"/>
      <c r="HU46" s="69"/>
      <c r="HV46" s="69"/>
      <c r="HW46" s="69"/>
      <c r="HX46" s="69"/>
      <c r="HY46" s="73"/>
      <c r="HZ46" s="69"/>
      <c r="IA46" s="73"/>
      <c r="IB46" s="69"/>
      <c r="IC46" s="73"/>
      <c r="ID46" s="69"/>
      <c r="IE46" s="115"/>
      <c r="IF46" s="112"/>
      <c r="IG46" s="69"/>
      <c r="IH46" s="69"/>
      <c r="II46" s="115"/>
    </row>
    <row r="47" spans="1:243" ht="12.75">
      <c r="A47" s="134" t="s">
        <v>62</v>
      </c>
      <c r="B47" s="135" t="s">
        <v>78</v>
      </c>
      <c r="C47" s="23">
        <f t="shared" si="38"/>
        <v>0</v>
      </c>
      <c r="D47" s="17">
        <f t="shared" si="39"/>
        <v>0</v>
      </c>
      <c r="E47" s="69">
        <f t="shared" si="40"/>
        <v>0</v>
      </c>
      <c r="F47" s="17">
        <f t="shared" si="31"/>
        <v>0</v>
      </c>
      <c r="G47" s="17">
        <f t="shared" si="32"/>
        <v>0</v>
      </c>
      <c r="H47" s="69">
        <f t="shared" si="41"/>
        <v>0</v>
      </c>
      <c r="I47" s="167">
        <f t="shared" si="42"/>
        <v>0</v>
      </c>
      <c r="J47" s="71" t="e">
        <f t="shared" si="43"/>
        <v>#DIV/0!</v>
      </c>
      <c r="K47" s="71">
        <f>ABS(I47*100/I1)</f>
        <v>0</v>
      </c>
      <c r="L47" s="70">
        <f>K1</f>
        <v>40</v>
      </c>
      <c r="M47" s="70">
        <f t="shared" si="44"/>
        <v>0</v>
      </c>
      <c r="N47" s="70">
        <f t="shared" si="45"/>
        <v>40</v>
      </c>
      <c r="O47" s="70">
        <f t="shared" si="46"/>
        <v>0</v>
      </c>
      <c r="P47" s="70">
        <f t="shared" si="47"/>
        <v>40</v>
      </c>
      <c r="Q47" s="70">
        <f t="shared" si="48"/>
        <v>0</v>
      </c>
      <c r="R47" s="72">
        <f t="shared" si="33"/>
        <v>0</v>
      </c>
      <c r="S47" s="69">
        <f t="shared" si="34"/>
        <v>0</v>
      </c>
      <c r="T47" s="69">
        <f t="shared" si="35"/>
        <v>0</v>
      </c>
      <c r="U47" s="69">
        <f t="shared" si="49"/>
        <v>0</v>
      </c>
      <c r="V47" s="73">
        <f t="shared" si="36"/>
        <v>0</v>
      </c>
      <c r="W47" s="108"/>
      <c r="X47" s="112" t="s">
        <v>94</v>
      </c>
      <c r="Y47" s="69" t="s">
        <v>94</v>
      </c>
      <c r="Z47" s="69" t="s">
        <v>94</v>
      </c>
      <c r="AA47" s="69" t="s">
        <v>94</v>
      </c>
      <c r="AB47" s="69" t="s">
        <v>94</v>
      </c>
      <c r="AC47" s="69" t="s">
        <v>94</v>
      </c>
      <c r="AD47" s="69" t="s">
        <v>94</v>
      </c>
      <c r="AE47" s="69" t="s">
        <v>94</v>
      </c>
      <c r="AF47" s="69" t="s">
        <v>94</v>
      </c>
      <c r="AG47" s="69" t="s">
        <v>94</v>
      </c>
      <c r="AH47" s="69" t="s">
        <v>94</v>
      </c>
      <c r="AI47" s="69" t="s">
        <v>94</v>
      </c>
      <c r="AJ47" s="69" t="s">
        <v>94</v>
      </c>
      <c r="AK47" s="69" t="s">
        <v>94</v>
      </c>
      <c r="AL47" s="69" t="s">
        <v>94</v>
      </c>
      <c r="AM47" s="69" t="s">
        <v>94</v>
      </c>
      <c r="AN47" s="69" t="s">
        <v>94</v>
      </c>
      <c r="AO47" s="69" t="s">
        <v>94</v>
      </c>
      <c r="AP47" s="69" t="s">
        <v>94</v>
      </c>
      <c r="AQ47" s="69" t="s">
        <v>94</v>
      </c>
      <c r="AR47" s="69" t="s">
        <v>94</v>
      </c>
      <c r="AS47" s="69" t="s">
        <v>94</v>
      </c>
      <c r="AT47" s="69" t="s">
        <v>94</v>
      </c>
      <c r="AU47" s="69" t="s">
        <v>94</v>
      </c>
      <c r="AV47" s="69" t="s">
        <v>94</v>
      </c>
      <c r="AW47" s="69" t="s">
        <v>94</v>
      </c>
      <c r="AX47" s="69" t="s">
        <v>94</v>
      </c>
      <c r="AY47" s="69" t="s">
        <v>94</v>
      </c>
      <c r="AZ47" s="69" t="s">
        <v>94</v>
      </c>
      <c r="BA47" s="69" t="s">
        <v>94</v>
      </c>
      <c r="BB47" s="69" t="s">
        <v>94</v>
      </c>
      <c r="BC47" s="69" t="s">
        <v>94</v>
      </c>
      <c r="BD47" s="69" t="s">
        <v>94</v>
      </c>
      <c r="BE47" s="69" t="s">
        <v>94</v>
      </c>
      <c r="BF47" s="69" t="s">
        <v>94</v>
      </c>
      <c r="BG47" s="69" t="s">
        <v>94</v>
      </c>
      <c r="BH47" s="69" t="s">
        <v>94</v>
      </c>
      <c r="BI47" s="69" t="s">
        <v>94</v>
      </c>
      <c r="BJ47" s="69" t="s">
        <v>94</v>
      </c>
      <c r="BK47" s="69" t="s">
        <v>94</v>
      </c>
      <c r="BL47" s="69"/>
      <c r="BM47" s="69"/>
      <c r="BN47" s="69"/>
      <c r="BO47" s="113"/>
      <c r="BP47" s="108"/>
      <c r="BQ47" s="112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73"/>
      <c r="CY47" s="69"/>
      <c r="CZ47" s="73"/>
      <c r="DA47" s="69"/>
      <c r="DB47" s="69"/>
      <c r="DC47" s="69"/>
      <c r="DD47" s="69"/>
      <c r="DE47" s="69"/>
      <c r="DF47" s="69"/>
      <c r="DG47" s="69"/>
      <c r="DH47" s="113"/>
      <c r="DI47" s="114"/>
      <c r="DJ47" s="112"/>
      <c r="DK47" s="69"/>
      <c r="DL47" s="69"/>
      <c r="DM47" s="69"/>
      <c r="DN47" s="69"/>
      <c r="DO47" s="69"/>
      <c r="DP47" s="69"/>
      <c r="DQ47" s="69"/>
      <c r="DR47" s="69"/>
      <c r="DS47" s="69"/>
      <c r="DT47" s="69"/>
      <c r="DU47" s="69"/>
      <c r="DV47" s="69"/>
      <c r="DW47" s="69"/>
      <c r="DX47" s="69"/>
      <c r="DY47" s="69"/>
      <c r="DZ47" s="69"/>
      <c r="EA47" s="69"/>
      <c r="EB47" s="69"/>
      <c r="EC47" s="69"/>
      <c r="ED47" s="69"/>
      <c r="EE47" s="69"/>
      <c r="EF47" s="69"/>
      <c r="EG47" s="69"/>
      <c r="EH47" s="69"/>
      <c r="EI47" s="69"/>
      <c r="EJ47" s="69"/>
      <c r="EK47" s="69"/>
      <c r="EL47" s="69"/>
      <c r="EM47" s="69"/>
      <c r="EN47" s="69"/>
      <c r="EO47" s="69"/>
      <c r="EP47" s="69"/>
      <c r="EQ47" s="73"/>
      <c r="ER47" s="69"/>
      <c r="ES47" s="73"/>
      <c r="ET47" s="69"/>
      <c r="EU47" s="73"/>
      <c r="EV47" s="69"/>
      <c r="EW47" s="69"/>
      <c r="EX47" s="110">
        <f t="shared" si="30"/>
        <v>0</v>
      </c>
      <c r="EY47" s="112"/>
      <c r="EZ47" s="69"/>
      <c r="FA47" s="9"/>
      <c r="FB47" s="69"/>
      <c r="FC47" s="69"/>
      <c r="FD47" s="69"/>
      <c r="FE47" s="69"/>
      <c r="FF47" s="69"/>
      <c r="FG47" s="69"/>
      <c r="FH47" s="69"/>
      <c r="FI47" s="69"/>
      <c r="FJ47" s="69"/>
      <c r="FK47" s="69"/>
      <c r="FL47" s="69"/>
      <c r="FM47" s="69"/>
      <c r="FN47" s="69"/>
      <c r="FO47" s="69"/>
      <c r="FP47" s="69"/>
      <c r="FQ47" s="69"/>
      <c r="FR47" s="69"/>
      <c r="FS47" s="69"/>
      <c r="FT47" s="69"/>
      <c r="FU47" s="69"/>
      <c r="FV47" s="69"/>
      <c r="FW47" s="69"/>
      <c r="FX47" s="69"/>
      <c r="FY47" s="69"/>
      <c r="FZ47" s="69"/>
      <c r="GA47" s="69"/>
      <c r="GB47" s="69"/>
      <c r="GC47" s="69"/>
      <c r="GD47" s="69"/>
      <c r="GE47" s="69"/>
      <c r="GF47" s="73"/>
      <c r="GG47" s="69"/>
      <c r="GH47" s="73"/>
      <c r="GI47" s="69"/>
      <c r="GJ47" s="73"/>
      <c r="GK47" s="69"/>
      <c r="GL47" s="69"/>
      <c r="GM47" s="69"/>
      <c r="GN47" s="69"/>
      <c r="GO47" s="69"/>
      <c r="GP47" s="113"/>
      <c r="GQ47" s="110">
        <f t="shared" si="37"/>
        <v>0</v>
      </c>
      <c r="GR47" s="112"/>
      <c r="GS47" s="69"/>
      <c r="GT47" s="69"/>
      <c r="GU47" s="69"/>
      <c r="GV47" s="69"/>
      <c r="GW47" s="69"/>
      <c r="GX47" s="69"/>
      <c r="GY47" s="69"/>
      <c r="GZ47" s="69"/>
      <c r="HA47" s="69"/>
      <c r="HB47" s="69"/>
      <c r="HC47" s="69"/>
      <c r="HD47" s="69"/>
      <c r="HE47" s="69"/>
      <c r="HF47" s="69"/>
      <c r="HG47" s="69"/>
      <c r="HH47" s="69"/>
      <c r="HI47" s="69"/>
      <c r="HJ47" s="69"/>
      <c r="HK47" s="69"/>
      <c r="HL47" s="69"/>
      <c r="HM47" s="69"/>
      <c r="HN47" s="69"/>
      <c r="HO47" s="69"/>
      <c r="HP47" s="69"/>
      <c r="HQ47" s="69"/>
      <c r="HR47" s="69"/>
      <c r="HS47" s="69"/>
      <c r="HT47" s="69"/>
      <c r="HU47" s="69"/>
      <c r="HV47" s="69"/>
      <c r="HW47" s="69"/>
      <c r="HX47" s="69"/>
      <c r="HY47" s="73"/>
      <c r="HZ47" s="69"/>
      <c r="IA47" s="73"/>
      <c r="IB47" s="69"/>
      <c r="IC47" s="73"/>
      <c r="ID47" s="69"/>
      <c r="IE47" s="115"/>
      <c r="IF47" s="112"/>
      <c r="IG47" s="69"/>
      <c r="IH47" s="69"/>
      <c r="II47" s="115"/>
    </row>
    <row r="48" spans="1:243" ht="12.75" customHeight="1">
      <c r="A48" s="134" t="s">
        <v>131</v>
      </c>
      <c r="B48" s="135" t="s">
        <v>78</v>
      </c>
      <c r="C48" s="23">
        <f t="shared" si="38"/>
        <v>8</v>
      </c>
      <c r="D48" s="17">
        <f t="shared" si="39"/>
        <v>5</v>
      </c>
      <c r="E48" s="69">
        <f t="shared" si="40"/>
        <v>1</v>
      </c>
      <c r="F48" s="17">
        <f t="shared" si="31"/>
        <v>4</v>
      </c>
      <c r="G48" s="17">
        <f t="shared" si="32"/>
        <v>3</v>
      </c>
      <c r="H48" s="69">
        <f t="shared" si="41"/>
        <v>0</v>
      </c>
      <c r="I48" s="167">
        <f t="shared" si="42"/>
        <v>388</v>
      </c>
      <c r="J48" s="71">
        <f t="shared" si="43"/>
        <v>48.5</v>
      </c>
      <c r="K48" s="71">
        <f>ABS(I48*100/I1)</f>
        <v>10.777777777777779</v>
      </c>
      <c r="L48" s="70">
        <v>24</v>
      </c>
      <c r="M48" s="70">
        <f t="shared" si="44"/>
        <v>8</v>
      </c>
      <c r="N48" s="70">
        <f t="shared" si="45"/>
        <v>16</v>
      </c>
      <c r="O48" s="70">
        <f t="shared" si="46"/>
        <v>0</v>
      </c>
      <c r="P48" s="70">
        <f t="shared" si="47"/>
        <v>16</v>
      </c>
      <c r="Q48" s="70">
        <f t="shared" si="48"/>
        <v>0</v>
      </c>
      <c r="R48" s="72">
        <f t="shared" si="33"/>
        <v>1</v>
      </c>
      <c r="S48" s="69">
        <f t="shared" si="34"/>
        <v>0</v>
      </c>
      <c r="T48" s="69">
        <f t="shared" si="35"/>
        <v>0</v>
      </c>
      <c r="U48" s="69">
        <f t="shared" si="49"/>
        <v>0</v>
      </c>
      <c r="V48" s="73">
        <f t="shared" si="36"/>
        <v>1</v>
      </c>
      <c r="W48" s="108"/>
      <c r="X48" s="112" t="s">
        <v>139</v>
      </c>
      <c r="Y48" s="69" t="s">
        <v>139</v>
      </c>
      <c r="Z48" s="69" t="s">
        <v>139</v>
      </c>
      <c r="AA48" s="69" t="s">
        <v>139</v>
      </c>
      <c r="AB48" s="69" t="s">
        <v>139</v>
      </c>
      <c r="AC48" s="69" t="s">
        <v>139</v>
      </c>
      <c r="AD48" s="69" t="s">
        <v>93</v>
      </c>
      <c r="AE48" s="69" t="s">
        <v>84</v>
      </c>
      <c r="AF48" s="69" t="s">
        <v>93</v>
      </c>
      <c r="AG48" s="69" t="s">
        <v>84</v>
      </c>
      <c r="AH48" s="69" t="s">
        <v>84</v>
      </c>
      <c r="AI48" s="69" t="s">
        <v>94</v>
      </c>
      <c r="AJ48" s="69" t="s">
        <v>94</v>
      </c>
      <c r="AK48" s="69" t="s">
        <v>94</v>
      </c>
      <c r="AL48" s="69" t="s">
        <v>94</v>
      </c>
      <c r="AM48" s="69" t="s">
        <v>94</v>
      </c>
      <c r="AN48" s="69" t="s">
        <v>94</v>
      </c>
      <c r="AO48" s="69" t="s">
        <v>94</v>
      </c>
      <c r="AP48" s="69" t="s">
        <v>94</v>
      </c>
      <c r="AQ48" s="69" t="s">
        <v>94</v>
      </c>
      <c r="AR48" s="69" t="s">
        <v>94</v>
      </c>
      <c r="AS48" s="69" t="s">
        <v>94</v>
      </c>
      <c r="AT48" s="69" t="s">
        <v>93</v>
      </c>
      <c r="AU48" s="69" t="s">
        <v>84</v>
      </c>
      <c r="AV48" s="69" t="s">
        <v>84</v>
      </c>
      <c r="AW48" s="69" t="s">
        <v>94</v>
      </c>
      <c r="AX48" s="69" t="s">
        <v>94</v>
      </c>
      <c r="AY48" s="69" t="s">
        <v>94</v>
      </c>
      <c r="AZ48" s="69" t="s">
        <v>94</v>
      </c>
      <c r="BA48" s="69" t="s">
        <v>94</v>
      </c>
      <c r="BB48" s="69" t="s">
        <v>116</v>
      </c>
      <c r="BC48" s="69" t="s">
        <v>116</v>
      </c>
      <c r="BD48" s="69" t="s">
        <v>116</v>
      </c>
      <c r="BE48" s="73" t="s">
        <v>116</v>
      </c>
      <c r="BF48" s="69" t="s">
        <v>116</v>
      </c>
      <c r="BG48" s="73" t="s">
        <v>116</v>
      </c>
      <c r="BH48" s="69" t="s">
        <v>116</v>
      </c>
      <c r="BI48" s="73" t="s">
        <v>116</v>
      </c>
      <c r="BJ48" s="69" t="s">
        <v>116</v>
      </c>
      <c r="BK48" s="69" t="s">
        <v>116</v>
      </c>
      <c r="BL48" s="69"/>
      <c r="BM48" s="69"/>
      <c r="BN48" s="69"/>
      <c r="BO48" s="113"/>
      <c r="BP48" s="108"/>
      <c r="BQ48" s="112"/>
      <c r="BR48" s="69"/>
      <c r="BS48" s="69"/>
      <c r="BT48" s="69"/>
      <c r="BU48" s="69"/>
      <c r="BV48" s="69"/>
      <c r="BW48" s="69">
        <v>42</v>
      </c>
      <c r="BX48" s="69">
        <v>58</v>
      </c>
      <c r="BY48" s="69">
        <v>45</v>
      </c>
      <c r="BZ48" s="69">
        <v>90</v>
      </c>
      <c r="CA48" s="69">
        <v>25</v>
      </c>
      <c r="CB48" s="69"/>
      <c r="CC48" s="69"/>
      <c r="CD48" s="69"/>
      <c r="CE48" s="69"/>
      <c r="CF48" s="69"/>
      <c r="CG48" s="69"/>
      <c r="CH48" s="69"/>
      <c r="CI48" s="69"/>
      <c r="CJ48" s="69"/>
      <c r="CK48" s="69"/>
      <c r="CL48" s="69"/>
      <c r="CM48" s="69">
        <v>33</v>
      </c>
      <c r="CN48" s="69">
        <v>50</v>
      </c>
      <c r="CO48" s="69">
        <v>45</v>
      </c>
      <c r="CP48" s="69"/>
      <c r="CQ48" s="69"/>
      <c r="CR48" s="69"/>
      <c r="CS48" s="69"/>
      <c r="CT48" s="69"/>
      <c r="CU48" s="69"/>
      <c r="CV48" s="69"/>
      <c r="CW48" s="69" t="s">
        <v>116</v>
      </c>
      <c r="CX48" s="73" t="s">
        <v>116</v>
      </c>
      <c r="CY48" s="69"/>
      <c r="CZ48" s="73" t="s">
        <v>116</v>
      </c>
      <c r="DA48" s="69" t="s">
        <v>116</v>
      </c>
      <c r="DB48" s="73"/>
      <c r="DC48" s="69"/>
      <c r="DD48" s="69"/>
      <c r="DE48" s="69"/>
      <c r="DF48" s="69"/>
      <c r="DG48" s="69"/>
      <c r="DH48" s="113"/>
      <c r="DI48" s="114"/>
      <c r="DJ48" s="112"/>
      <c r="DK48" s="69"/>
      <c r="DL48" s="69"/>
      <c r="DM48" s="69"/>
      <c r="DN48" s="69"/>
      <c r="DO48" s="69"/>
      <c r="DP48" s="69" t="s">
        <v>89</v>
      </c>
      <c r="DQ48" s="69" t="s">
        <v>90</v>
      </c>
      <c r="DR48" s="69" t="s">
        <v>89</v>
      </c>
      <c r="DS48" s="69"/>
      <c r="DT48" s="69" t="s">
        <v>90</v>
      </c>
      <c r="DU48" s="69"/>
      <c r="DV48" s="69"/>
      <c r="DW48" s="69"/>
      <c r="DX48" s="69"/>
      <c r="DY48" s="69"/>
      <c r="DZ48" s="69"/>
      <c r="EA48" s="69"/>
      <c r="EB48" s="69"/>
      <c r="EC48" s="69"/>
      <c r="ED48" s="69"/>
      <c r="EE48" s="69"/>
      <c r="EF48" s="69" t="s">
        <v>89</v>
      </c>
      <c r="EG48" s="69" t="s">
        <v>90</v>
      </c>
      <c r="EH48" s="69" t="s">
        <v>90</v>
      </c>
      <c r="EI48" s="69"/>
      <c r="EJ48" s="69"/>
      <c r="EK48" s="69"/>
      <c r="EL48" s="69"/>
      <c r="EM48" s="69"/>
      <c r="EN48" s="69"/>
      <c r="EO48" s="69"/>
      <c r="EP48" s="69"/>
      <c r="EQ48" s="73"/>
      <c r="ER48" s="69"/>
      <c r="ES48" s="73"/>
      <c r="ET48" s="69"/>
      <c r="EU48" s="73"/>
      <c r="EV48" s="69"/>
      <c r="EW48" s="69"/>
      <c r="EX48" s="110">
        <f t="shared" si="30"/>
        <v>1</v>
      </c>
      <c r="EY48" s="69"/>
      <c r="EZ48" s="69"/>
      <c r="FA48" s="69"/>
      <c r="FB48" s="69"/>
      <c r="FC48" s="69"/>
      <c r="FD48" s="69"/>
      <c r="FE48" s="69"/>
      <c r="FF48" s="79"/>
      <c r="FG48" s="69"/>
      <c r="FH48" s="133">
        <v>1</v>
      </c>
      <c r="FI48" s="69"/>
      <c r="FJ48" s="69"/>
      <c r="FK48" s="69"/>
      <c r="FL48" s="69"/>
      <c r="FM48" s="69"/>
      <c r="FN48" s="69"/>
      <c r="FO48" s="69"/>
      <c r="FP48" s="69"/>
      <c r="FQ48" s="69"/>
      <c r="FR48" s="69"/>
      <c r="FS48" s="69"/>
      <c r="FT48" s="69"/>
      <c r="FU48" s="69"/>
      <c r="FV48" s="69"/>
      <c r="FW48" s="69"/>
      <c r="FX48" s="69"/>
      <c r="FY48" s="69"/>
      <c r="FZ48" s="69"/>
      <c r="GA48" s="69"/>
      <c r="GB48" s="69"/>
      <c r="GC48" s="69"/>
      <c r="GD48" s="69"/>
      <c r="GE48" s="69"/>
      <c r="GF48" s="73"/>
      <c r="GG48" s="69"/>
      <c r="GH48" s="73"/>
      <c r="GI48" s="69"/>
      <c r="GJ48" s="73"/>
      <c r="GK48" s="69"/>
      <c r="GL48" s="69"/>
      <c r="GM48" s="69"/>
      <c r="GN48" s="69"/>
      <c r="GO48" s="69"/>
      <c r="GP48" s="113"/>
      <c r="GQ48" s="110">
        <f t="shared" si="37"/>
        <v>1</v>
      </c>
      <c r="GR48" s="112"/>
      <c r="GS48" s="69"/>
      <c r="GT48" s="69"/>
      <c r="GU48" s="69"/>
      <c r="GV48" s="69"/>
      <c r="GW48" s="69"/>
      <c r="GX48" s="69"/>
      <c r="GY48" s="69">
        <v>1</v>
      </c>
      <c r="GZ48" s="69"/>
      <c r="HA48" s="69"/>
      <c r="HB48" s="69"/>
      <c r="HC48" s="69"/>
      <c r="HD48" s="69"/>
      <c r="HE48" s="69"/>
      <c r="HF48" s="69"/>
      <c r="HG48" s="69"/>
      <c r="HH48" s="69"/>
      <c r="HI48" s="69"/>
      <c r="HJ48" s="69"/>
      <c r="HK48" s="69"/>
      <c r="HL48" s="69"/>
      <c r="HM48" s="69"/>
      <c r="HN48" s="69"/>
      <c r="HO48" s="69"/>
      <c r="HP48" s="69"/>
      <c r="HQ48" s="69"/>
      <c r="HR48" s="69"/>
      <c r="HS48" s="69"/>
      <c r="HT48" s="69"/>
      <c r="HU48" s="69"/>
      <c r="HV48" s="69"/>
      <c r="HW48" s="69"/>
      <c r="HX48" s="69"/>
      <c r="HY48" s="73"/>
      <c r="HZ48" s="69"/>
      <c r="IA48" s="73"/>
      <c r="IB48" s="69"/>
      <c r="IC48" s="73"/>
      <c r="ID48" s="69"/>
      <c r="IE48" s="115"/>
      <c r="IF48" s="112"/>
      <c r="IG48" s="69"/>
      <c r="IH48" s="69"/>
      <c r="II48" s="115"/>
    </row>
    <row r="49" spans="1:243" ht="12.75">
      <c r="A49" s="136" t="s">
        <v>63</v>
      </c>
      <c r="B49" s="135" t="s">
        <v>78</v>
      </c>
      <c r="C49" s="23">
        <f t="shared" si="38"/>
        <v>37</v>
      </c>
      <c r="D49" s="17">
        <f t="shared" si="39"/>
        <v>35</v>
      </c>
      <c r="E49" s="69">
        <f t="shared" si="40"/>
        <v>23</v>
      </c>
      <c r="F49" s="17">
        <f t="shared" si="31"/>
        <v>10</v>
      </c>
      <c r="G49" s="17">
        <f t="shared" si="32"/>
        <v>2</v>
      </c>
      <c r="H49" s="69">
        <f t="shared" si="41"/>
        <v>3</v>
      </c>
      <c r="I49" s="167">
        <f t="shared" si="42"/>
        <v>3085</v>
      </c>
      <c r="J49" s="71">
        <f t="shared" si="43"/>
        <v>83.37837837837837</v>
      </c>
      <c r="K49" s="71">
        <f>ABS(I49*100/I1)</f>
        <v>85.69444444444444</v>
      </c>
      <c r="L49" s="70">
        <f>K1</f>
        <v>40</v>
      </c>
      <c r="M49" s="70">
        <f t="shared" si="44"/>
        <v>37</v>
      </c>
      <c r="N49" s="70">
        <f t="shared" si="45"/>
        <v>3</v>
      </c>
      <c r="O49" s="70">
        <f t="shared" si="46"/>
        <v>0</v>
      </c>
      <c r="P49" s="70">
        <f t="shared" si="47"/>
        <v>0</v>
      </c>
      <c r="Q49" s="70">
        <f t="shared" si="48"/>
        <v>3</v>
      </c>
      <c r="R49" s="72">
        <f t="shared" si="33"/>
        <v>8</v>
      </c>
      <c r="S49" s="69">
        <f t="shared" si="34"/>
        <v>1</v>
      </c>
      <c r="T49" s="69">
        <f t="shared" si="35"/>
        <v>1</v>
      </c>
      <c r="U49" s="69">
        <f t="shared" si="49"/>
        <v>2</v>
      </c>
      <c r="V49" s="73">
        <f t="shared" si="36"/>
        <v>22</v>
      </c>
      <c r="W49" s="108"/>
      <c r="X49" s="112" t="s">
        <v>84</v>
      </c>
      <c r="Y49" s="69" t="s">
        <v>93</v>
      </c>
      <c r="Z49" s="69" t="s">
        <v>84</v>
      </c>
      <c r="AA49" s="69" t="s">
        <v>84</v>
      </c>
      <c r="AB49" s="69" t="s">
        <v>84</v>
      </c>
      <c r="AC49" s="140" t="s">
        <v>91</v>
      </c>
      <c r="AD49" s="69" t="s">
        <v>84</v>
      </c>
      <c r="AE49" s="69" t="s">
        <v>84</v>
      </c>
      <c r="AF49" s="69" t="s">
        <v>84</v>
      </c>
      <c r="AG49" s="69" t="s">
        <v>84</v>
      </c>
      <c r="AH49" s="69" t="s">
        <v>84</v>
      </c>
      <c r="AI49" s="69" t="s">
        <v>84</v>
      </c>
      <c r="AJ49" s="140" t="s">
        <v>91</v>
      </c>
      <c r="AK49" s="69" t="s">
        <v>84</v>
      </c>
      <c r="AL49" s="69" t="s">
        <v>84</v>
      </c>
      <c r="AM49" s="69" t="s">
        <v>84</v>
      </c>
      <c r="AN49" s="69" t="s">
        <v>84</v>
      </c>
      <c r="AO49" s="69" t="s">
        <v>84</v>
      </c>
      <c r="AP49" s="69" t="s">
        <v>84</v>
      </c>
      <c r="AQ49" s="140" t="s">
        <v>91</v>
      </c>
      <c r="AR49" s="69" t="s">
        <v>84</v>
      </c>
      <c r="AS49" s="69" t="s">
        <v>84</v>
      </c>
      <c r="AT49" s="69" t="s">
        <v>84</v>
      </c>
      <c r="AU49" s="69" t="s">
        <v>84</v>
      </c>
      <c r="AV49" s="69" t="s">
        <v>84</v>
      </c>
      <c r="AW49" s="69" t="s">
        <v>84</v>
      </c>
      <c r="AX49" s="69" t="s">
        <v>93</v>
      </c>
      <c r="AY49" s="69" t="s">
        <v>84</v>
      </c>
      <c r="AZ49" s="69" t="s">
        <v>84</v>
      </c>
      <c r="BA49" s="69" t="s">
        <v>84</v>
      </c>
      <c r="BB49" s="69" t="s">
        <v>84</v>
      </c>
      <c r="BC49" s="69" t="s">
        <v>84</v>
      </c>
      <c r="BD49" s="69" t="s">
        <v>84</v>
      </c>
      <c r="BE49" s="73" t="s">
        <v>84</v>
      </c>
      <c r="BF49" s="69" t="s">
        <v>84</v>
      </c>
      <c r="BG49" s="73" t="s">
        <v>84</v>
      </c>
      <c r="BH49" s="69" t="s">
        <v>84</v>
      </c>
      <c r="BI49" s="73" t="s">
        <v>84</v>
      </c>
      <c r="BJ49" s="69" t="s">
        <v>84</v>
      </c>
      <c r="BK49" s="69" t="s">
        <v>84</v>
      </c>
      <c r="BL49" s="69"/>
      <c r="BM49" s="69"/>
      <c r="BN49" s="69"/>
      <c r="BO49" s="113"/>
      <c r="BP49" s="108"/>
      <c r="BQ49" s="112">
        <v>90</v>
      </c>
      <c r="BR49" s="69">
        <v>65</v>
      </c>
      <c r="BS49" s="69">
        <v>90</v>
      </c>
      <c r="BT49" s="69">
        <v>90</v>
      </c>
      <c r="BU49" s="171">
        <v>80</v>
      </c>
      <c r="BV49" s="140" t="s">
        <v>91</v>
      </c>
      <c r="BW49" s="69">
        <v>90</v>
      </c>
      <c r="BX49" s="69">
        <v>90</v>
      </c>
      <c r="BY49" s="69">
        <v>45</v>
      </c>
      <c r="BZ49" s="69">
        <v>56</v>
      </c>
      <c r="CA49" s="69">
        <v>90</v>
      </c>
      <c r="CB49" s="171">
        <v>64</v>
      </c>
      <c r="CC49" s="140" t="s">
        <v>91</v>
      </c>
      <c r="CD49" s="69">
        <v>90</v>
      </c>
      <c r="CE49" s="69">
        <v>70</v>
      </c>
      <c r="CF49" s="69">
        <v>81</v>
      </c>
      <c r="CG49" s="69">
        <v>85</v>
      </c>
      <c r="CH49" s="69">
        <v>90</v>
      </c>
      <c r="CI49" s="69">
        <v>90</v>
      </c>
      <c r="CJ49" s="140" t="s">
        <v>91</v>
      </c>
      <c r="CK49" s="69">
        <v>89</v>
      </c>
      <c r="CL49" s="69">
        <v>90</v>
      </c>
      <c r="CM49" s="69">
        <v>76</v>
      </c>
      <c r="CN49" s="69">
        <v>90</v>
      </c>
      <c r="CO49" s="69">
        <v>81</v>
      </c>
      <c r="CP49" s="69">
        <v>89</v>
      </c>
      <c r="CQ49" s="69">
        <v>45</v>
      </c>
      <c r="CR49" s="69">
        <v>90</v>
      </c>
      <c r="CS49" s="69">
        <v>90</v>
      </c>
      <c r="CT49" s="69">
        <v>90</v>
      </c>
      <c r="CU49" s="69">
        <v>90</v>
      </c>
      <c r="CV49" s="69">
        <v>90</v>
      </c>
      <c r="CW49" s="69">
        <v>90</v>
      </c>
      <c r="CX49" s="73">
        <v>90</v>
      </c>
      <c r="CY49" s="69">
        <v>89</v>
      </c>
      <c r="CZ49" s="73">
        <v>90</v>
      </c>
      <c r="DA49" s="69">
        <v>90</v>
      </c>
      <c r="DB49" s="73">
        <v>90</v>
      </c>
      <c r="DC49" s="69">
        <v>90</v>
      </c>
      <c r="DD49" s="69">
        <v>90</v>
      </c>
      <c r="DE49" s="69"/>
      <c r="DF49" s="69"/>
      <c r="DG49" s="69"/>
      <c r="DH49" s="113"/>
      <c r="DI49" s="108"/>
      <c r="DJ49" s="112"/>
      <c r="DK49" s="69" t="s">
        <v>89</v>
      </c>
      <c r="DL49" s="69"/>
      <c r="DM49" s="69"/>
      <c r="DN49" s="69" t="s">
        <v>90</v>
      </c>
      <c r="DO49" s="69"/>
      <c r="DP49" s="69"/>
      <c r="DQ49" s="69"/>
      <c r="DR49" s="69" t="s">
        <v>90</v>
      </c>
      <c r="DS49" s="69" t="s">
        <v>90</v>
      </c>
      <c r="DT49" s="69"/>
      <c r="DU49" s="69"/>
      <c r="DV49" s="69"/>
      <c r="DW49" s="69"/>
      <c r="DX49" s="69"/>
      <c r="DY49" s="69" t="s">
        <v>90</v>
      </c>
      <c r="DZ49" s="69" t="s">
        <v>90</v>
      </c>
      <c r="EA49" s="69"/>
      <c r="EB49" s="69"/>
      <c r="EC49" s="69"/>
      <c r="ED49" s="69" t="s">
        <v>90</v>
      </c>
      <c r="EE49" s="69"/>
      <c r="EF49" s="69" t="s">
        <v>90</v>
      </c>
      <c r="EG49" s="69"/>
      <c r="EH49" s="69" t="s">
        <v>90</v>
      </c>
      <c r="EI49" s="69" t="s">
        <v>90</v>
      </c>
      <c r="EJ49" s="69" t="s">
        <v>89</v>
      </c>
      <c r="EK49" s="69"/>
      <c r="EL49" s="69"/>
      <c r="EM49" s="69"/>
      <c r="EN49" s="69"/>
      <c r="EO49" s="69"/>
      <c r="EP49" s="69"/>
      <c r="EQ49" s="73"/>
      <c r="ER49" s="69" t="s">
        <v>90</v>
      </c>
      <c r="ES49" s="73"/>
      <c r="ET49" s="69"/>
      <c r="EU49" s="73"/>
      <c r="EV49" s="69"/>
      <c r="EW49" s="69"/>
      <c r="EX49" s="110">
        <f t="shared" si="30"/>
        <v>10</v>
      </c>
      <c r="EY49" s="131">
        <v>1</v>
      </c>
      <c r="EZ49" s="69"/>
      <c r="FA49" s="69"/>
      <c r="FB49" s="69"/>
      <c r="FC49" s="139" t="s">
        <v>126</v>
      </c>
      <c r="FD49" s="140" t="s">
        <v>91</v>
      </c>
      <c r="FE49" s="131">
        <v>1</v>
      </c>
      <c r="FF49" s="131">
        <v>1</v>
      </c>
      <c r="FG49" s="69"/>
      <c r="FH49" s="69"/>
      <c r="FI49" s="69"/>
      <c r="FJ49" s="131">
        <v>2</v>
      </c>
      <c r="FK49" s="140" t="s">
        <v>91</v>
      </c>
      <c r="FL49" s="69"/>
      <c r="FM49" s="69"/>
      <c r="FN49" s="69"/>
      <c r="FO49" s="131">
        <v>1</v>
      </c>
      <c r="FP49" s="69"/>
      <c r="FQ49" s="131">
        <v>1</v>
      </c>
      <c r="FR49" s="140" t="s">
        <v>91</v>
      </c>
      <c r="FS49" s="69"/>
      <c r="FT49" s="69"/>
      <c r="FU49" s="69"/>
      <c r="FV49" s="69"/>
      <c r="FW49" s="69"/>
      <c r="FX49" s="69"/>
      <c r="FY49" s="69"/>
      <c r="FZ49" s="69"/>
      <c r="GA49" s="69"/>
      <c r="GB49" s="69"/>
      <c r="GC49" s="133">
        <v>1</v>
      </c>
      <c r="GD49" s="69"/>
      <c r="GE49" s="69"/>
      <c r="GF49" s="73"/>
      <c r="GG49" s="69"/>
      <c r="GH49" s="73"/>
      <c r="GI49" s="69"/>
      <c r="GJ49" s="133">
        <v>1</v>
      </c>
      <c r="GK49" s="69"/>
      <c r="GL49" s="133">
        <v>1</v>
      </c>
      <c r="GM49" s="69"/>
      <c r="GN49" s="69"/>
      <c r="GO49" s="69"/>
      <c r="GP49" s="113"/>
      <c r="GQ49" s="110">
        <f t="shared" si="37"/>
        <v>22</v>
      </c>
      <c r="GR49" s="112"/>
      <c r="GS49" s="69"/>
      <c r="GT49" s="69"/>
      <c r="GU49" s="69">
        <v>1</v>
      </c>
      <c r="GV49" s="69">
        <v>1</v>
      </c>
      <c r="GW49" s="69"/>
      <c r="GX49" s="69"/>
      <c r="GY49" s="69">
        <v>2</v>
      </c>
      <c r="GZ49" s="69"/>
      <c r="HA49" s="69"/>
      <c r="HB49" s="69"/>
      <c r="HC49" s="69">
        <v>1</v>
      </c>
      <c r="HD49" s="69"/>
      <c r="HE49" s="69">
        <v>2</v>
      </c>
      <c r="HF49" s="69">
        <v>2</v>
      </c>
      <c r="HG49" s="69"/>
      <c r="HH49" s="69"/>
      <c r="HI49" s="69">
        <v>1</v>
      </c>
      <c r="HJ49" s="69"/>
      <c r="HK49" s="69"/>
      <c r="HL49" s="69"/>
      <c r="HM49" s="69">
        <v>3</v>
      </c>
      <c r="HN49" s="69"/>
      <c r="HO49" s="69">
        <v>1</v>
      </c>
      <c r="HP49" s="69"/>
      <c r="HQ49" s="69"/>
      <c r="HR49" s="69"/>
      <c r="HS49" s="69">
        <v>1</v>
      </c>
      <c r="HT49" s="69">
        <v>1</v>
      </c>
      <c r="HU49" s="69"/>
      <c r="HV49" s="69">
        <v>2</v>
      </c>
      <c r="HW49" s="69"/>
      <c r="HX49" s="69">
        <v>1</v>
      </c>
      <c r="HY49" s="73">
        <v>1</v>
      </c>
      <c r="HZ49" s="69"/>
      <c r="IA49" s="73"/>
      <c r="IB49" s="69">
        <v>1</v>
      </c>
      <c r="IC49" s="73">
        <v>1</v>
      </c>
      <c r="ID49" s="69"/>
      <c r="IE49" s="115"/>
      <c r="IF49" s="112"/>
      <c r="IG49" s="69"/>
      <c r="IH49" s="69"/>
      <c r="II49" s="115"/>
    </row>
    <row r="50" spans="1:243" ht="12.75">
      <c r="A50" s="134" t="s">
        <v>122</v>
      </c>
      <c r="B50" s="135" t="s">
        <v>78</v>
      </c>
      <c r="C50" s="23">
        <f t="shared" si="38"/>
        <v>10</v>
      </c>
      <c r="D50" s="17">
        <f t="shared" si="39"/>
        <v>2</v>
      </c>
      <c r="E50" s="69">
        <f t="shared" si="40"/>
        <v>0</v>
      </c>
      <c r="F50" s="17">
        <f t="shared" si="31"/>
        <v>3</v>
      </c>
      <c r="G50" s="17">
        <f t="shared" si="32"/>
        <v>8</v>
      </c>
      <c r="H50" s="69">
        <f t="shared" si="41"/>
        <v>0</v>
      </c>
      <c r="I50" s="167">
        <f t="shared" si="42"/>
        <v>356</v>
      </c>
      <c r="J50" s="71">
        <f t="shared" si="43"/>
        <v>35.6</v>
      </c>
      <c r="K50" s="71">
        <f>ABS(I50*100/I1)</f>
        <v>9.88888888888889</v>
      </c>
      <c r="L50" s="70">
        <v>19</v>
      </c>
      <c r="M50" s="70">
        <f t="shared" si="44"/>
        <v>10</v>
      </c>
      <c r="N50" s="70">
        <f t="shared" si="45"/>
        <v>9</v>
      </c>
      <c r="O50" s="70">
        <f t="shared" si="46"/>
        <v>1</v>
      </c>
      <c r="P50" s="70">
        <f t="shared" si="47"/>
        <v>8</v>
      </c>
      <c r="Q50" s="70">
        <f t="shared" si="48"/>
        <v>0</v>
      </c>
      <c r="R50" s="72">
        <f t="shared" si="33"/>
        <v>0</v>
      </c>
      <c r="S50" s="69">
        <f t="shared" si="34"/>
        <v>0</v>
      </c>
      <c r="T50" s="69">
        <f t="shared" si="35"/>
        <v>0</v>
      </c>
      <c r="U50" s="69">
        <f t="shared" si="49"/>
        <v>0</v>
      </c>
      <c r="V50" s="73">
        <f t="shared" si="36"/>
        <v>3</v>
      </c>
      <c r="W50" s="108"/>
      <c r="X50" s="112" t="s">
        <v>139</v>
      </c>
      <c r="Y50" s="69" t="s">
        <v>139</v>
      </c>
      <c r="Z50" s="69" t="s">
        <v>139</v>
      </c>
      <c r="AA50" s="69" t="s">
        <v>139</v>
      </c>
      <c r="AB50" s="69" t="s">
        <v>93</v>
      </c>
      <c r="AC50" s="69" t="s">
        <v>84</v>
      </c>
      <c r="AD50" s="69" t="s">
        <v>93</v>
      </c>
      <c r="AE50" s="69" t="s">
        <v>93</v>
      </c>
      <c r="AF50" s="69" t="s">
        <v>100</v>
      </c>
      <c r="AG50" s="69" t="s">
        <v>93</v>
      </c>
      <c r="AH50" s="69" t="s">
        <v>93</v>
      </c>
      <c r="AI50" s="69" t="s">
        <v>84</v>
      </c>
      <c r="AJ50" s="69" t="s">
        <v>93</v>
      </c>
      <c r="AK50" s="69" t="s">
        <v>93</v>
      </c>
      <c r="AL50" s="69" t="s">
        <v>93</v>
      </c>
      <c r="AM50" s="69" t="s">
        <v>94</v>
      </c>
      <c r="AN50" s="69" t="s">
        <v>94</v>
      </c>
      <c r="AO50" s="69" t="s">
        <v>94</v>
      </c>
      <c r="AP50" s="69" t="s">
        <v>94</v>
      </c>
      <c r="AQ50" s="69" t="s">
        <v>94</v>
      </c>
      <c r="AR50" s="69" t="s">
        <v>94</v>
      </c>
      <c r="AS50" s="69" t="s">
        <v>94</v>
      </c>
      <c r="AT50" s="69" t="s">
        <v>94</v>
      </c>
      <c r="AU50" s="69" t="s">
        <v>116</v>
      </c>
      <c r="AV50" s="69" t="s">
        <v>116</v>
      </c>
      <c r="AW50" s="69" t="s">
        <v>116</v>
      </c>
      <c r="AX50" s="69" t="s">
        <v>116</v>
      </c>
      <c r="AY50" s="69" t="s">
        <v>116</v>
      </c>
      <c r="AZ50" s="69" t="s">
        <v>116</v>
      </c>
      <c r="BA50" s="69" t="s">
        <v>116</v>
      </c>
      <c r="BB50" s="69" t="s">
        <v>116</v>
      </c>
      <c r="BC50" s="69" t="s">
        <v>116</v>
      </c>
      <c r="BD50" s="69" t="s">
        <v>116</v>
      </c>
      <c r="BE50" s="73" t="s">
        <v>116</v>
      </c>
      <c r="BF50" s="69" t="s">
        <v>116</v>
      </c>
      <c r="BG50" s="73" t="s">
        <v>116</v>
      </c>
      <c r="BH50" s="69" t="s">
        <v>116</v>
      </c>
      <c r="BI50" s="73" t="s">
        <v>116</v>
      </c>
      <c r="BJ50" s="69" t="s">
        <v>116</v>
      </c>
      <c r="BK50" s="69" t="s">
        <v>116</v>
      </c>
      <c r="BL50" s="69"/>
      <c r="BM50" s="69"/>
      <c r="BN50" s="69"/>
      <c r="BO50" s="113"/>
      <c r="BP50" s="108"/>
      <c r="BQ50" s="112"/>
      <c r="BR50" s="69"/>
      <c r="BS50" s="69"/>
      <c r="BT50" s="69"/>
      <c r="BU50" s="69">
        <v>22</v>
      </c>
      <c r="BV50" s="69">
        <v>45</v>
      </c>
      <c r="BW50" s="69">
        <v>29</v>
      </c>
      <c r="BX50" s="69">
        <v>11</v>
      </c>
      <c r="BY50" s="69"/>
      <c r="BZ50" s="69">
        <v>34</v>
      </c>
      <c r="CA50" s="69">
        <v>38</v>
      </c>
      <c r="CB50" s="69">
        <v>60</v>
      </c>
      <c r="CC50" s="69">
        <v>35</v>
      </c>
      <c r="CD50" s="69">
        <v>33</v>
      </c>
      <c r="CE50" s="69">
        <v>49</v>
      </c>
      <c r="CF50" s="69"/>
      <c r="CG50" s="69"/>
      <c r="CH50" s="69"/>
      <c r="CI50" s="69"/>
      <c r="CJ50" s="69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 t="s">
        <v>116</v>
      </c>
      <c r="CX50" s="73" t="s">
        <v>116</v>
      </c>
      <c r="CY50" s="69"/>
      <c r="CZ50" s="73" t="s">
        <v>116</v>
      </c>
      <c r="DA50" s="69" t="s">
        <v>116</v>
      </c>
      <c r="DB50" s="73" t="s">
        <v>116</v>
      </c>
      <c r="DC50" s="69" t="s">
        <v>116</v>
      </c>
      <c r="DD50" s="69" t="s">
        <v>116</v>
      </c>
      <c r="DE50" s="69"/>
      <c r="DF50" s="69"/>
      <c r="DG50" s="69"/>
      <c r="DH50" s="113"/>
      <c r="DI50" s="114"/>
      <c r="DJ50" s="112"/>
      <c r="DK50" s="69"/>
      <c r="DL50" s="69"/>
      <c r="DM50" s="69"/>
      <c r="DN50" s="69" t="s">
        <v>89</v>
      </c>
      <c r="DO50" s="69" t="s">
        <v>90</v>
      </c>
      <c r="DP50" s="69" t="s">
        <v>89</v>
      </c>
      <c r="DQ50" s="69" t="s">
        <v>89</v>
      </c>
      <c r="DR50" s="69"/>
      <c r="DS50" s="69" t="s">
        <v>89</v>
      </c>
      <c r="DT50" s="69" t="s">
        <v>89</v>
      </c>
      <c r="DU50" s="69" t="s">
        <v>90</v>
      </c>
      <c r="DV50" s="69" t="s">
        <v>89</v>
      </c>
      <c r="DW50" s="69" t="s">
        <v>89</v>
      </c>
      <c r="DX50" s="69" t="s">
        <v>89</v>
      </c>
      <c r="DY50" s="141" t="s">
        <v>90</v>
      </c>
      <c r="DZ50" s="69"/>
      <c r="EA50" s="69"/>
      <c r="EB50" s="69"/>
      <c r="EC50" s="69"/>
      <c r="ED50" s="69"/>
      <c r="EE50" s="69"/>
      <c r="EF50" s="69"/>
      <c r="EG50" s="69"/>
      <c r="EH50" s="69"/>
      <c r="EI50" s="69"/>
      <c r="EJ50" s="69"/>
      <c r="EK50" s="69"/>
      <c r="EL50" s="69"/>
      <c r="EM50" s="69"/>
      <c r="EN50" s="69"/>
      <c r="EO50" s="69"/>
      <c r="EP50" s="69"/>
      <c r="EQ50" s="73"/>
      <c r="ER50" s="69"/>
      <c r="ES50" s="73"/>
      <c r="ET50" s="69"/>
      <c r="EU50" s="73"/>
      <c r="EV50" s="69"/>
      <c r="EW50" s="69"/>
      <c r="EX50" s="110">
        <f t="shared" si="30"/>
        <v>0</v>
      </c>
      <c r="EY50" s="112"/>
      <c r="EZ50" s="69"/>
      <c r="FA50" s="69"/>
      <c r="FB50" s="69"/>
      <c r="FC50" s="69"/>
      <c r="FD50" s="69"/>
      <c r="FE50" s="69"/>
      <c r="FF50" s="69"/>
      <c r="FG50" s="69"/>
      <c r="FH50" s="69"/>
      <c r="FI50" s="69"/>
      <c r="FJ50" s="69"/>
      <c r="FK50" s="69"/>
      <c r="FL50" s="69"/>
      <c r="FM50" s="69"/>
      <c r="FN50" s="69"/>
      <c r="FO50" s="69"/>
      <c r="FP50" s="69"/>
      <c r="FQ50" s="69"/>
      <c r="FR50" s="69"/>
      <c r="FS50" s="69"/>
      <c r="FT50" s="69"/>
      <c r="FU50" s="69"/>
      <c r="FV50" s="69"/>
      <c r="FW50" s="69"/>
      <c r="FX50" s="69"/>
      <c r="FY50" s="69"/>
      <c r="FZ50" s="69"/>
      <c r="GA50" s="69"/>
      <c r="GB50" s="69"/>
      <c r="GC50" s="69"/>
      <c r="GD50" s="69"/>
      <c r="GE50" s="69"/>
      <c r="GF50" s="73"/>
      <c r="GG50" s="69"/>
      <c r="GH50" s="73"/>
      <c r="GI50" s="69"/>
      <c r="GJ50" s="73"/>
      <c r="GK50" s="69"/>
      <c r="GL50" s="69"/>
      <c r="GM50" s="69"/>
      <c r="GN50" s="69"/>
      <c r="GO50" s="69"/>
      <c r="GP50" s="113"/>
      <c r="GQ50" s="110">
        <f t="shared" si="37"/>
        <v>3</v>
      </c>
      <c r="GR50" s="112"/>
      <c r="GS50" s="69"/>
      <c r="GT50" s="69"/>
      <c r="GU50" s="69"/>
      <c r="GV50" s="69">
        <v>1</v>
      </c>
      <c r="GW50" s="69"/>
      <c r="GX50" s="69"/>
      <c r="GY50" s="69"/>
      <c r="GZ50" s="69"/>
      <c r="HA50" s="69"/>
      <c r="HB50" s="69"/>
      <c r="HC50" s="69"/>
      <c r="HD50" s="69"/>
      <c r="HE50" s="69">
        <v>2</v>
      </c>
      <c r="HF50" s="69"/>
      <c r="HG50" s="69"/>
      <c r="HH50" s="69"/>
      <c r="HI50" s="69"/>
      <c r="HJ50" s="69"/>
      <c r="HK50" s="69"/>
      <c r="HL50" s="69"/>
      <c r="HM50" s="69"/>
      <c r="HN50" s="69"/>
      <c r="HO50" s="69"/>
      <c r="HP50" s="69"/>
      <c r="HQ50" s="69"/>
      <c r="HR50" s="69"/>
      <c r="HS50" s="69"/>
      <c r="HT50" s="69"/>
      <c r="HU50" s="69"/>
      <c r="HV50" s="69"/>
      <c r="HW50" s="69"/>
      <c r="HX50" s="69"/>
      <c r="HY50" s="73"/>
      <c r="HZ50" s="69"/>
      <c r="IA50" s="73"/>
      <c r="IB50" s="69"/>
      <c r="IC50" s="73"/>
      <c r="ID50" s="69"/>
      <c r="IE50" s="115"/>
      <c r="IF50" s="112"/>
      <c r="IG50" s="69"/>
      <c r="IH50" s="69"/>
      <c r="II50" s="115"/>
    </row>
    <row r="51" spans="1:243" ht="12.75">
      <c r="A51" s="136" t="s">
        <v>123</v>
      </c>
      <c r="B51" s="135" t="s">
        <v>128</v>
      </c>
      <c r="C51" s="23">
        <f t="shared" si="38"/>
        <v>33</v>
      </c>
      <c r="D51" s="17">
        <f t="shared" si="39"/>
        <v>30</v>
      </c>
      <c r="E51" s="69">
        <f t="shared" si="40"/>
        <v>25</v>
      </c>
      <c r="F51" s="17">
        <f t="shared" si="31"/>
        <v>4</v>
      </c>
      <c r="G51" s="17">
        <f t="shared" si="32"/>
        <v>4</v>
      </c>
      <c r="H51" s="69">
        <f t="shared" si="41"/>
        <v>0</v>
      </c>
      <c r="I51" s="167">
        <f t="shared" si="42"/>
        <v>2627</v>
      </c>
      <c r="J51" s="71">
        <f t="shared" si="43"/>
        <v>79.60606060606061</v>
      </c>
      <c r="K51" s="71">
        <f>ABS(I51*100/I1)</f>
        <v>72.97222222222223</v>
      </c>
      <c r="L51" s="70">
        <f>K1-4</f>
        <v>36</v>
      </c>
      <c r="M51" s="70">
        <f t="shared" si="44"/>
        <v>34</v>
      </c>
      <c r="N51" s="70">
        <f t="shared" si="45"/>
        <v>2</v>
      </c>
      <c r="O51" s="70">
        <f t="shared" si="46"/>
        <v>0</v>
      </c>
      <c r="P51" s="70">
        <f t="shared" si="47"/>
        <v>2</v>
      </c>
      <c r="Q51" s="70">
        <f t="shared" si="48"/>
        <v>0</v>
      </c>
      <c r="R51" s="72">
        <f t="shared" si="33"/>
        <v>4</v>
      </c>
      <c r="S51" s="69">
        <f t="shared" si="34"/>
        <v>0</v>
      </c>
      <c r="T51" s="69">
        <f t="shared" si="35"/>
        <v>0</v>
      </c>
      <c r="U51" s="69">
        <f t="shared" si="49"/>
        <v>0</v>
      </c>
      <c r="V51" s="73">
        <f t="shared" si="36"/>
        <v>2</v>
      </c>
      <c r="W51" s="108"/>
      <c r="X51" s="112" t="s">
        <v>139</v>
      </c>
      <c r="Y51" s="69" t="s">
        <v>139</v>
      </c>
      <c r="Z51" s="69" t="s">
        <v>139</v>
      </c>
      <c r="AA51" s="69" t="s">
        <v>139</v>
      </c>
      <c r="AB51" s="69" t="s">
        <v>84</v>
      </c>
      <c r="AC51" s="69" t="s">
        <v>84</v>
      </c>
      <c r="AD51" s="69" t="s">
        <v>84</v>
      </c>
      <c r="AE51" s="69" t="s">
        <v>84</v>
      </c>
      <c r="AF51" s="69" t="s">
        <v>84</v>
      </c>
      <c r="AG51" s="69" t="s">
        <v>84</v>
      </c>
      <c r="AH51" s="69" t="s">
        <v>84</v>
      </c>
      <c r="AI51" s="69" t="s">
        <v>84</v>
      </c>
      <c r="AJ51" s="69" t="s">
        <v>84</v>
      </c>
      <c r="AK51" s="69" t="s">
        <v>84</v>
      </c>
      <c r="AL51" s="69" t="s">
        <v>84</v>
      </c>
      <c r="AM51" s="69" t="s">
        <v>84</v>
      </c>
      <c r="AN51" s="69" t="s">
        <v>84</v>
      </c>
      <c r="AO51" s="69" t="s">
        <v>84</v>
      </c>
      <c r="AP51" s="69" t="s">
        <v>84</v>
      </c>
      <c r="AQ51" s="69" t="s">
        <v>84</v>
      </c>
      <c r="AR51" s="69" t="s">
        <v>84</v>
      </c>
      <c r="AS51" s="69" t="s">
        <v>84</v>
      </c>
      <c r="AT51" s="69" t="s">
        <v>94</v>
      </c>
      <c r="AU51" s="69" t="s">
        <v>94</v>
      </c>
      <c r="AV51" s="69" t="s">
        <v>93</v>
      </c>
      <c r="AW51" s="69" t="s">
        <v>84</v>
      </c>
      <c r="AX51" s="69" t="s">
        <v>93</v>
      </c>
      <c r="AY51" s="69" t="s">
        <v>84</v>
      </c>
      <c r="AZ51" s="69" t="s">
        <v>84</v>
      </c>
      <c r="BA51" s="69" t="s">
        <v>84</v>
      </c>
      <c r="BB51" s="69" t="s">
        <v>93</v>
      </c>
      <c r="BC51" s="69" t="s">
        <v>84</v>
      </c>
      <c r="BD51" s="69" t="s">
        <v>84</v>
      </c>
      <c r="BE51" s="73" t="s">
        <v>93</v>
      </c>
      <c r="BF51" s="69" t="s">
        <v>84</v>
      </c>
      <c r="BG51" s="73" t="s">
        <v>84</v>
      </c>
      <c r="BH51" s="69" t="s">
        <v>84</v>
      </c>
      <c r="BI51" s="73" t="s">
        <v>84</v>
      </c>
      <c r="BJ51" s="69" t="s">
        <v>84</v>
      </c>
      <c r="BK51" s="69" t="s">
        <v>84</v>
      </c>
      <c r="BL51" s="69"/>
      <c r="BM51" s="69"/>
      <c r="BN51" s="69"/>
      <c r="BO51" s="113"/>
      <c r="BP51" s="108"/>
      <c r="BQ51" s="112"/>
      <c r="BR51" s="69"/>
      <c r="BS51" s="69"/>
      <c r="BT51" s="69"/>
      <c r="BU51" s="69">
        <v>90</v>
      </c>
      <c r="BV51" s="69">
        <v>90</v>
      </c>
      <c r="BW51" s="69">
        <v>61</v>
      </c>
      <c r="BX51" s="69">
        <v>90</v>
      </c>
      <c r="BY51" s="69">
        <v>90</v>
      </c>
      <c r="BZ51" s="69">
        <v>90</v>
      </c>
      <c r="CA51" s="69">
        <v>90</v>
      </c>
      <c r="CB51" s="69">
        <v>90</v>
      </c>
      <c r="CC51" s="69">
        <v>82</v>
      </c>
      <c r="CD51" s="69">
        <v>90</v>
      </c>
      <c r="CE51" s="69">
        <v>90</v>
      </c>
      <c r="CF51" s="69">
        <v>90</v>
      </c>
      <c r="CG51" s="69">
        <v>90</v>
      </c>
      <c r="CH51" s="69">
        <v>90</v>
      </c>
      <c r="CI51" s="69">
        <v>90</v>
      </c>
      <c r="CJ51" s="69">
        <v>90</v>
      </c>
      <c r="CK51" s="69">
        <v>90</v>
      </c>
      <c r="CL51" s="69">
        <v>23</v>
      </c>
      <c r="CM51" s="69"/>
      <c r="CN51" s="69"/>
      <c r="CO51" s="69"/>
      <c r="CP51" s="69">
        <v>58</v>
      </c>
      <c r="CQ51" s="69">
        <v>45</v>
      </c>
      <c r="CR51" s="69">
        <v>90</v>
      </c>
      <c r="CS51" s="69">
        <v>45</v>
      </c>
      <c r="CT51" s="69">
        <v>90</v>
      </c>
      <c r="CU51" s="69">
        <v>45</v>
      </c>
      <c r="CV51" s="69">
        <v>90</v>
      </c>
      <c r="CW51" s="69">
        <v>90</v>
      </c>
      <c r="CX51" s="73">
        <v>18</v>
      </c>
      <c r="CY51" s="69">
        <v>90</v>
      </c>
      <c r="CZ51" s="73">
        <v>90</v>
      </c>
      <c r="DA51" s="69">
        <v>90</v>
      </c>
      <c r="DB51" s="73">
        <v>90</v>
      </c>
      <c r="DC51" s="69">
        <v>90</v>
      </c>
      <c r="DD51" s="69">
        <v>90</v>
      </c>
      <c r="DE51" s="69"/>
      <c r="DF51" s="69"/>
      <c r="DG51" s="69"/>
      <c r="DH51" s="113"/>
      <c r="DI51" s="108"/>
      <c r="DJ51" s="112"/>
      <c r="DK51" s="69"/>
      <c r="DL51" s="69"/>
      <c r="DM51" s="69"/>
      <c r="DN51" s="69"/>
      <c r="DO51" s="69"/>
      <c r="DP51" s="69" t="s">
        <v>90</v>
      </c>
      <c r="DQ51" s="69"/>
      <c r="DR51" s="69"/>
      <c r="DS51" s="69"/>
      <c r="DT51" s="69"/>
      <c r="DU51" s="69"/>
      <c r="DV51" s="69" t="s">
        <v>90</v>
      </c>
      <c r="DW51" s="69"/>
      <c r="DX51" s="69"/>
      <c r="DY51" s="69"/>
      <c r="DZ51" s="69"/>
      <c r="EA51" s="69"/>
      <c r="EB51" s="69"/>
      <c r="EC51" s="69"/>
      <c r="ED51" s="69"/>
      <c r="EE51" s="69" t="s">
        <v>90</v>
      </c>
      <c r="EF51" s="69"/>
      <c r="EG51" s="69"/>
      <c r="EH51" s="69"/>
      <c r="EI51" s="69" t="s">
        <v>90</v>
      </c>
      <c r="EJ51" s="69" t="s">
        <v>89</v>
      </c>
      <c r="EK51" s="69"/>
      <c r="EL51" s="69" t="s">
        <v>89</v>
      </c>
      <c r="EM51" s="69"/>
      <c r="EN51" s="69" t="s">
        <v>89</v>
      </c>
      <c r="EO51" s="69"/>
      <c r="EP51" s="69"/>
      <c r="EQ51" s="73" t="s">
        <v>89</v>
      </c>
      <c r="ER51" s="69"/>
      <c r="ES51" s="73"/>
      <c r="ET51" s="69"/>
      <c r="EU51" s="73"/>
      <c r="EV51" s="69"/>
      <c r="EW51" s="69"/>
      <c r="EX51" s="110">
        <f t="shared" si="30"/>
        <v>4</v>
      </c>
      <c r="EY51" s="112"/>
      <c r="EZ51" s="69"/>
      <c r="FA51" s="69"/>
      <c r="FB51" s="69"/>
      <c r="FC51" s="69"/>
      <c r="FD51" s="69"/>
      <c r="FE51" s="69"/>
      <c r="FF51" s="69"/>
      <c r="FG51" s="69"/>
      <c r="FH51" s="69"/>
      <c r="FI51" s="69"/>
      <c r="FJ51" s="133">
        <v>1</v>
      </c>
      <c r="FK51" s="69"/>
      <c r="FL51" s="133">
        <v>1</v>
      </c>
      <c r="FM51" s="69"/>
      <c r="FN51" s="69"/>
      <c r="FO51" s="69"/>
      <c r="FP51" s="69"/>
      <c r="FQ51" s="69"/>
      <c r="FR51" s="69"/>
      <c r="FS51" s="69"/>
      <c r="FT51" s="69"/>
      <c r="FU51" s="69"/>
      <c r="FV51" s="69"/>
      <c r="FW51" s="69"/>
      <c r="FX51" s="69"/>
      <c r="FY51" s="69"/>
      <c r="FZ51" s="69"/>
      <c r="GA51" s="69"/>
      <c r="GB51" s="69"/>
      <c r="GC51" s="69"/>
      <c r="GD51" s="69"/>
      <c r="GE51" s="69"/>
      <c r="GF51" s="73"/>
      <c r="GG51" s="69"/>
      <c r="GH51" s="73"/>
      <c r="GI51" s="133">
        <v>1</v>
      </c>
      <c r="GJ51" s="73"/>
      <c r="GK51" s="133">
        <v>1</v>
      </c>
      <c r="GL51" s="69"/>
      <c r="GM51" s="69"/>
      <c r="GN51" s="69"/>
      <c r="GO51" s="69"/>
      <c r="GP51" s="113"/>
      <c r="GQ51" s="110">
        <f t="shared" si="37"/>
        <v>2</v>
      </c>
      <c r="GR51" s="112"/>
      <c r="GS51" s="69"/>
      <c r="GT51" s="69"/>
      <c r="GU51" s="69"/>
      <c r="GV51" s="69"/>
      <c r="GW51" s="69"/>
      <c r="GX51" s="69"/>
      <c r="GY51" s="69"/>
      <c r="GZ51" s="69"/>
      <c r="HA51" s="69"/>
      <c r="HB51" s="69"/>
      <c r="HC51" s="69"/>
      <c r="HD51" s="69"/>
      <c r="HE51" s="69"/>
      <c r="HF51" s="69"/>
      <c r="HG51" s="69"/>
      <c r="HH51" s="69">
        <v>1</v>
      </c>
      <c r="HI51" s="69"/>
      <c r="HJ51" s="69"/>
      <c r="HK51" s="69"/>
      <c r="HL51" s="69"/>
      <c r="HM51" s="69"/>
      <c r="HN51" s="69"/>
      <c r="HO51" s="69"/>
      <c r="HP51" s="69"/>
      <c r="HQ51" s="69"/>
      <c r="HR51" s="69"/>
      <c r="HS51" s="69"/>
      <c r="HT51" s="69"/>
      <c r="HU51" s="69"/>
      <c r="HV51" s="69"/>
      <c r="HW51" s="69"/>
      <c r="HX51" s="69"/>
      <c r="HY51" s="73"/>
      <c r="HZ51" s="69"/>
      <c r="IA51" s="73"/>
      <c r="IB51" s="69"/>
      <c r="IC51" s="73">
        <v>1</v>
      </c>
      <c r="ID51" s="69"/>
      <c r="IE51" s="115"/>
      <c r="IF51" s="112"/>
      <c r="IG51" s="69"/>
      <c r="IH51" s="69"/>
      <c r="II51" s="115"/>
    </row>
    <row r="52" spans="1:243" ht="12.75" hidden="1">
      <c r="A52" s="78"/>
      <c r="B52" s="77"/>
      <c r="C52" s="23">
        <f t="shared" si="10"/>
        <v>0</v>
      </c>
      <c r="D52" s="17">
        <f t="shared" si="11"/>
        <v>0</v>
      </c>
      <c r="E52" s="69">
        <f t="shared" si="12"/>
        <v>0</v>
      </c>
      <c r="F52" s="17">
        <f t="shared" si="31"/>
        <v>0</v>
      </c>
      <c r="G52" s="17">
        <f t="shared" si="32"/>
        <v>0</v>
      </c>
      <c r="H52" s="69">
        <f t="shared" si="15"/>
        <v>0</v>
      </c>
      <c r="I52" s="167">
        <f t="shared" si="16"/>
        <v>0</v>
      </c>
      <c r="J52" s="71" t="e">
        <f t="shared" si="28"/>
        <v>#DIV/0!</v>
      </c>
      <c r="K52" s="71">
        <f>ABS(I52*100/I1)</f>
        <v>0</v>
      </c>
      <c r="L52" s="71"/>
      <c r="M52" s="70"/>
      <c r="N52" s="70"/>
      <c r="O52" s="70"/>
      <c r="P52" s="70"/>
      <c r="Q52" s="70"/>
      <c r="R52" s="72">
        <f t="shared" si="33"/>
        <v>0</v>
      </c>
      <c r="S52" s="69">
        <f t="shared" si="34"/>
        <v>0</v>
      </c>
      <c r="T52" s="69">
        <f t="shared" si="35"/>
        <v>0</v>
      </c>
      <c r="U52" s="69">
        <f t="shared" si="29"/>
        <v>0</v>
      </c>
      <c r="V52" s="73">
        <f t="shared" si="36"/>
        <v>0</v>
      </c>
      <c r="W52" s="108"/>
      <c r="X52" s="112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73"/>
      <c r="BF52" s="69"/>
      <c r="BG52" s="73"/>
      <c r="BH52" s="69"/>
      <c r="BI52" s="73"/>
      <c r="BJ52" s="69"/>
      <c r="BK52" s="69"/>
      <c r="BL52" s="69"/>
      <c r="BM52" s="69"/>
      <c r="BN52" s="69"/>
      <c r="BO52" s="113"/>
      <c r="BP52" s="108"/>
      <c r="BQ52" s="112"/>
      <c r="BR52" s="69"/>
      <c r="BS52" s="69"/>
      <c r="BT52" s="69"/>
      <c r="BU52" s="69"/>
      <c r="BV52" s="69"/>
      <c r="BW52" s="69"/>
      <c r="BX52" s="69"/>
      <c r="BY52" s="69"/>
      <c r="BZ52" s="69"/>
      <c r="CA52" s="69"/>
      <c r="CB52" s="69"/>
      <c r="CC52" s="69"/>
      <c r="CD52" s="69"/>
      <c r="CE52" s="69"/>
      <c r="CF52" s="69"/>
      <c r="CG52" s="69"/>
      <c r="CH52" s="69"/>
      <c r="CI52" s="69"/>
      <c r="CJ52" s="69"/>
      <c r="CK52" s="69"/>
      <c r="CL52" s="69"/>
      <c r="CM52" s="69"/>
      <c r="CN52" s="69"/>
      <c r="CO52" s="69"/>
      <c r="CP52" s="69"/>
      <c r="CQ52" s="69"/>
      <c r="CR52" s="69"/>
      <c r="CS52" s="69"/>
      <c r="CT52" s="69"/>
      <c r="CU52" s="69"/>
      <c r="CV52" s="69"/>
      <c r="CW52" s="69"/>
      <c r="CX52" s="73"/>
      <c r="CY52" s="69"/>
      <c r="CZ52" s="73"/>
      <c r="DA52" s="69"/>
      <c r="DB52" s="73"/>
      <c r="DC52" s="69"/>
      <c r="DD52" s="69"/>
      <c r="DE52" s="69"/>
      <c r="DF52" s="69"/>
      <c r="DG52" s="69"/>
      <c r="DH52" s="113"/>
      <c r="DI52" s="108"/>
      <c r="DJ52" s="112"/>
      <c r="DK52" s="69"/>
      <c r="DL52" s="69"/>
      <c r="DM52" s="69"/>
      <c r="DN52" s="69"/>
      <c r="DO52" s="69"/>
      <c r="DP52" s="69"/>
      <c r="DQ52" s="69"/>
      <c r="DR52" s="69"/>
      <c r="DS52" s="69"/>
      <c r="DT52" s="69"/>
      <c r="DU52" s="69"/>
      <c r="DV52" s="69"/>
      <c r="DW52" s="69"/>
      <c r="DX52" s="69"/>
      <c r="DY52" s="69"/>
      <c r="DZ52" s="69"/>
      <c r="EA52" s="69"/>
      <c r="EB52" s="69"/>
      <c r="EC52" s="69"/>
      <c r="ED52" s="69"/>
      <c r="EE52" s="69"/>
      <c r="EF52" s="69"/>
      <c r="EG52" s="69"/>
      <c r="EH52" s="69"/>
      <c r="EI52" s="69"/>
      <c r="EJ52" s="69"/>
      <c r="EK52" s="69"/>
      <c r="EL52" s="69"/>
      <c r="EM52" s="69"/>
      <c r="EN52" s="69"/>
      <c r="EO52" s="69"/>
      <c r="EP52" s="69"/>
      <c r="EQ52" s="73"/>
      <c r="ER52" s="69"/>
      <c r="ES52" s="73"/>
      <c r="ET52" s="69"/>
      <c r="EU52" s="73"/>
      <c r="EV52" s="69"/>
      <c r="EW52" s="69"/>
      <c r="EX52" s="110">
        <f t="shared" si="30"/>
        <v>0</v>
      </c>
      <c r="EY52" s="112"/>
      <c r="EZ52" s="69"/>
      <c r="FA52" s="69"/>
      <c r="FB52" s="69"/>
      <c r="FC52" s="69"/>
      <c r="FD52" s="69"/>
      <c r="FE52" s="69"/>
      <c r="FF52" s="69"/>
      <c r="FG52" s="69"/>
      <c r="FH52" s="69"/>
      <c r="FI52" s="69"/>
      <c r="FJ52" s="69"/>
      <c r="FK52" s="69"/>
      <c r="FL52" s="69"/>
      <c r="FM52" s="69"/>
      <c r="FN52" s="69"/>
      <c r="FO52" s="69"/>
      <c r="FP52" s="69"/>
      <c r="FQ52" s="69"/>
      <c r="FR52" s="69"/>
      <c r="FS52" s="69"/>
      <c r="FT52" s="69"/>
      <c r="FU52" s="69"/>
      <c r="FV52" s="69"/>
      <c r="FW52" s="69"/>
      <c r="FX52" s="69"/>
      <c r="FY52" s="69"/>
      <c r="FZ52" s="69"/>
      <c r="GA52" s="69"/>
      <c r="GB52" s="69"/>
      <c r="GC52" s="69"/>
      <c r="GD52" s="69"/>
      <c r="GE52" s="69"/>
      <c r="GF52" s="73"/>
      <c r="GG52" s="69"/>
      <c r="GH52" s="73"/>
      <c r="GI52" s="69"/>
      <c r="GJ52" s="73"/>
      <c r="GK52" s="69"/>
      <c r="GL52" s="69"/>
      <c r="GM52" s="69"/>
      <c r="GN52" s="69"/>
      <c r="GO52" s="69"/>
      <c r="GP52" s="113"/>
      <c r="GQ52" s="110">
        <f t="shared" si="37"/>
        <v>0</v>
      </c>
      <c r="GR52" s="112"/>
      <c r="GS52" s="69"/>
      <c r="GT52" s="69"/>
      <c r="GU52" s="69"/>
      <c r="GV52" s="69"/>
      <c r="GW52" s="69"/>
      <c r="GX52" s="69"/>
      <c r="GY52" s="69"/>
      <c r="GZ52" s="69"/>
      <c r="HA52" s="69"/>
      <c r="HB52" s="69"/>
      <c r="HC52" s="69"/>
      <c r="HD52" s="69"/>
      <c r="HE52" s="69"/>
      <c r="HF52" s="69"/>
      <c r="HG52" s="69"/>
      <c r="HH52" s="69"/>
      <c r="HI52" s="69"/>
      <c r="HJ52" s="69"/>
      <c r="HK52" s="69"/>
      <c r="HL52" s="69"/>
      <c r="HM52" s="69"/>
      <c r="HN52" s="69"/>
      <c r="HO52" s="69"/>
      <c r="HP52" s="69"/>
      <c r="HQ52" s="69"/>
      <c r="HR52" s="69"/>
      <c r="HS52" s="69"/>
      <c r="HT52" s="69"/>
      <c r="HU52" s="69"/>
      <c r="HV52" s="69"/>
      <c r="HW52" s="69"/>
      <c r="HX52" s="69"/>
      <c r="HY52" s="73"/>
      <c r="HZ52" s="69"/>
      <c r="IA52" s="73"/>
      <c r="IB52" s="69"/>
      <c r="IC52" s="73"/>
      <c r="ID52" s="69"/>
      <c r="IE52" s="115"/>
      <c r="IF52" s="112"/>
      <c r="IG52" s="69"/>
      <c r="IH52" s="69"/>
      <c r="II52" s="115"/>
    </row>
    <row r="53" spans="1:243" ht="12.75" hidden="1">
      <c r="A53" s="78"/>
      <c r="B53" s="77"/>
      <c r="C53" s="23">
        <f t="shared" si="10"/>
        <v>0</v>
      </c>
      <c r="D53" s="17">
        <f t="shared" si="11"/>
        <v>0</v>
      </c>
      <c r="E53" s="69">
        <f t="shared" si="12"/>
        <v>0</v>
      </c>
      <c r="F53" s="17">
        <f t="shared" si="31"/>
        <v>0</v>
      </c>
      <c r="G53" s="17">
        <f t="shared" si="32"/>
        <v>0</v>
      </c>
      <c r="H53" s="69">
        <f t="shared" si="15"/>
        <v>0</v>
      </c>
      <c r="I53" s="167">
        <f t="shared" si="16"/>
        <v>0</v>
      </c>
      <c r="J53" s="71" t="e">
        <f t="shared" si="28"/>
        <v>#DIV/0!</v>
      </c>
      <c r="K53" s="71">
        <f>ABS(I53*100/I1)</f>
        <v>0</v>
      </c>
      <c r="L53" s="71"/>
      <c r="M53" s="70"/>
      <c r="N53" s="70"/>
      <c r="O53" s="70"/>
      <c r="P53" s="70"/>
      <c r="Q53" s="70"/>
      <c r="R53" s="72">
        <f t="shared" si="33"/>
        <v>0</v>
      </c>
      <c r="S53" s="69">
        <f t="shared" si="34"/>
        <v>0</v>
      </c>
      <c r="T53" s="69">
        <f t="shared" si="35"/>
        <v>0</v>
      </c>
      <c r="U53" s="69">
        <f t="shared" si="29"/>
        <v>0</v>
      </c>
      <c r="V53" s="73">
        <f t="shared" si="36"/>
        <v>0</v>
      </c>
      <c r="W53" s="108"/>
      <c r="X53" s="112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73"/>
      <c r="BF53" s="69"/>
      <c r="BG53" s="73"/>
      <c r="BH53" s="69"/>
      <c r="BI53" s="73"/>
      <c r="BJ53" s="69"/>
      <c r="BK53" s="69"/>
      <c r="BL53" s="69"/>
      <c r="BM53" s="69"/>
      <c r="BN53" s="69"/>
      <c r="BO53" s="113"/>
      <c r="BP53" s="108"/>
      <c r="BQ53" s="112"/>
      <c r="BR53" s="69"/>
      <c r="BS53" s="69"/>
      <c r="BT53" s="69"/>
      <c r="BU53" s="69"/>
      <c r="BV53" s="69"/>
      <c r="BW53" s="69"/>
      <c r="BX53" s="69"/>
      <c r="BY53" s="69"/>
      <c r="BZ53" s="69"/>
      <c r="CA53" s="69"/>
      <c r="CB53" s="69"/>
      <c r="CC53" s="69"/>
      <c r="CD53" s="69"/>
      <c r="CE53" s="69"/>
      <c r="CF53" s="69"/>
      <c r="CG53" s="69"/>
      <c r="CH53" s="69"/>
      <c r="CI53" s="69"/>
      <c r="CJ53" s="69"/>
      <c r="CK53" s="69"/>
      <c r="CL53" s="69"/>
      <c r="CM53" s="69"/>
      <c r="CN53" s="69"/>
      <c r="CO53" s="69"/>
      <c r="CP53" s="69"/>
      <c r="CQ53" s="69"/>
      <c r="CR53" s="69"/>
      <c r="CS53" s="69"/>
      <c r="CT53" s="69"/>
      <c r="CU53" s="69"/>
      <c r="CV53" s="69"/>
      <c r="CW53" s="69"/>
      <c r="CX53" s="73"/>
      <c r="CY53" s="69"/>
      <c r="CZ53" s="73"/>
      <c r="DA53" s="69"/>
      <c r="DB53" s="73"/>
      <c r="DC53" s="69"/>
      <c r="DD53" s="69"/>
      <c r="DE53" s="69"/>
      <c r="DF53" s="69"/>
      <c r="DG53" s="69"/>
      <c r="DH53" s="113"/>
      <c r="DI53" s="114"/>
      <c r="DJ53" s="112"/>
      <c r="DK53" s="69"/>
      <c r="DL53" s="69"/>
      <c r="DM53" s="69"/>
      <c r="DN53" s="69"/>
      <c r="DO53" s="69"/>
      <c r="DP53" s="69"/>
      <c r="DQ53" s="69"/>
      <c r="DR53" s="69"/>
      <c r="DS53" s="69"/>
      <c r="DT53" s="69"/>
      <c r="DU53" s="69"/>
      <c r="DV53" s="69"/>
      <c r="DW53" s="69"/>
      <c r="DX53" s="69"/>
      <c r="DY53" s="69"/>
      <c r="DZ53" s="69"/>
      <c r="EA53" s="69"/>
      <c r="EB53" s="69"/>
      <c r="EC53" s="69"/>
      <c r="ED53" s="69"/>
      <c r="EE53" s="69"/>
      <c r="EF53" s="69"/>
      <c r="EG53" s="69"/>
      <c r="EH53" s="69"/>
      <c r="EI53" s="69"/>
      <c r="EJ53" s="69"/>
      <c r="EK53" s="69"/>
      <c r="EL53" s="69"/>
      <c r="EM53" s="69"/>
      <c r="EN53" s="69"/>
      <c r="EO53" s="69"/>
      <c r="EP53" s="69"/>
      <c r="EQ53" s="73"/>
      <c r="ER53" s="69"/>
      <c r="ES53" s="73"/>
      <c r="ET53" s="69"/>
      <c r="EU53" s="73"/>
      <c r="EV53" s="69"/>
      <c r="EW53" s="69"/>
      <c r="EX53" s="110">
        <f t="shared" si="30"/>
        <v>0</v>
      </c>
      <c r="EY53" s="112"/>
      <c r="EZ53" s="69"/>
      <c r="FA53" s="69"/>
      <c r="FB53" s="69"/>
      <c r="FC53" s="69"/>
      <c r="FD53" s="69"/>
      <c r="FE53" s="69"/>
      <c r="FF53" s="69"/>
      <c r="FG53" s="69"/>
      <c r="FH53" s="69"/>
      <c r="FI53" s="69"/>
      <c r="FJ53" s="69"/>
      <c r="FK53" s="69"/>
      <c r="FL53" s="69"/>
      <c r="FM53" s="69"/>
      <c r="FN53" s="69"/>
      <c r="FO53" s="69"/>
      <c r="FP53" s="69"/>
      <c r="FQ53" s="69"/>
      <c r="FR53" s="69"/>
      <c r="FS53" s="69"/>
      <c r="FT53" s="69"/>
      <c r="FU53" s="69"/>
      <c r="FV53" s="69"/>
      <c r="FW53" s="69"/>
      <c r="FX53" s="69"/>
      <c r="FY53" s="69"/>
      <c r="FZ53" s="69"/>
      <c r="GA53" s="69"/>
      <c r="GB53" s="69"/>
      <c r="GC53" s="69"/>
      <c r="GD53" s="69"/>
      <c r="GE53" s="69"/>
      <c r="GF53" s="73"/>
      <c r="GG53" s="69"/>
      <c r="GH53" s="73"/>
      <c r="GI53" s="69"/>
      <c r="GJ53" s="73"/>
      <c r="GK53" s="69"/>
      <c r="GL53" s="69"/>
      <c r="GM53" s="69"/>
      <c r="GN53" s="69"/>
      <c r="GO53" s="69"/>
      <c r="GP53" s="113"/>
      <c r="GQ53" s="110">
        <f t="shared" si="37"/>
        <v>0</v>
      </c>
      <c r="GR53" s="112"/>
      <c r="GS53" s="69"/>
      <c r="GT53" s="69"/>
      <c r="GU53" s="69"/>
      <c r="GV53" s="69"/>
      <c r="GW53" s="69"/>
      <c r="GX53" s="69"/>
      <c r="GY53" s="69"/>
      <c r="GZ53" s="69"/>
      <c r="HA53" s="69"/>
      <c r="HB53" s="69"/>
      <c r="HC53" s="69"/>
      <c r="HD53" s="69"/>
      <c r="HE53" s="69"/>
      <c r="HF53" s="69"/>
      <c r="HG53" s="69"/>
      <c r="HH53" s="69"/>
      <c r="HI53" s="69"/>
      <c r="HJ53" s="69"/>
      <c r="HK53" s="69"/>
      <c r="HL53" s="69"/>
      <c r="HM53" s="69"/>
      <c r="HN53" s="69"/>
      <c r="HO53" s="69"/>
      <c r="HP53" s="69"/>
      <c r="HQ53" s="69"/>
      <c r="HR53" s="69"/>
      <c r="HS53" s="69"/>
      <c r="HT53" s="69"/>
      <c r="HU53" s="69"/>
      <c r="HV53" s="69"/>
      <c r="HW53" s="69"/>
      <c r="HX53" s="69"/>
      <c r="HY53" s="73"/>
      <c r="HZ53" s="69"/>
      <c r="IA53" s="73"/>
      <c r="IB53" s="69"/>
      <c r="IC53" s="73"/>
      <c r="ID53" s="69"/>
      <c r="IE53" s="115"/>
      <c r="IF53" s="112"/>
      <c r="IG53" s="69"/>
      <c r="IH53" s="69"/>
      <c r="II53" s="115"/>
    </row>
    <row r="54" spans="1:243" ht="12.75" hidden="1">
      <c r="A54" s="78"/>
      <c r="B54" s="77"/>
      <c r="C54" s="23">
        <f t="shared" si="10"/>
        <v>0</v>
      </c>
      <c r="D54" s="17">
        <f t="shared" si="11"/>
        <v>0</v>
      </c>
      <c r="E54" s="69">
        <f t="shared" si="12"/>
        <v>0</v>
      </c>
      <c r="F54" s="17">
        <f t="shared" si="31"/>
        <v>0</v>
      </c>
      <c r="G54" s="17">
        <f t="shared" si="32"/>
        <v>0</v>
      </c>
      <c r="H54" s="69">
        <f t="shared" si="15"/>
        <v>0</v>
      </c>
      <c r="I54" s="167">
        <f t="shared" si="16"/>
        <v>0</v>
      </c>
      <c r="J54" s="71" t="e">
        <f t="shared" si="28"/>
        <v>#DIV/0!</v>
      </c>
      <c r="K54" s="71">
        <f>ABS(I54*100/I1)</f>
        <v>0</v>
      </c>
      <c r="L54" s="71"/>
      <c r="M54" s="70"/>
      <c r="N54" s="70"/>
      <c r="O54" s="70"/>
      <c r="P54" s="70"/>
      <c r="Q54" s="70"/>
      <c r="R54" s="72">
        <f t="shared" si="33"/>
        <v>0</v>
      </c>
      <c r="S54" s="69">
        <f t="shared" si="34"/>
        <v>0</v>
      </c>
      <c r="T54" s="69">
        <f t="shared" si="35"/>
        <v>0</v>
      </c>
      <c r="U54" s="69">
        <f t="shared" si="29"/>
        <v>0</v>
      </c>
      <c r="V54" s="73">
        <f t="shared" si="36"/>
        <v>0</v>
      </c>
      <c r="W54" s="108"/>
      <c r="X54" s="112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73"/>
      <c r="BF54" s="69"/>
      <c r="BG54" s="73"/>
      <c r="BH54" s="69"/>
      <c r="BI54" s="73"/>
      <c r="BJ54" s="69"/>
      <c r="BK54" s="69"/>
      <c r="BL54" s="69"/>
      <c r="BM54" s="69"/>
      <c r="BN54" s="69"/>
      <c r="BO54" s="113"/>
      <c r="BP54" s="108"/>
      <c r="BQ54" s="112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73"/>
      <c r="CY54" s="69"/>
      <c r="CZ54" s="73"/>
      <c r="DA54" s="69"/>
      <c r="DB54" s="73"/>
      <c r="DC54" s="69"/>
      <c r="DD54" s="69"/>
      <c r="DE54" s="69"/>
      <c r="DF54" s="69"/>
      <c r="DG54" s="69"/>
      <c r="DH54" s="113"/>
      <c r="DI54" s="108"/>
      <c r="DJ54" s="112"/>
      <c r="DK54" s="69"/>
      <c r="DL54" s="69"/>
      <c r="DM54" s="69"/>
      <c r="DN54" s="69"/>
      <c r="DO54" s="69"/>
      <c r="DP54" s="69"/>
      <c r="DQ54" s="69"/>
      <c r="DR54" s="69"/>
      <c r="DS54" s="69"/>
      <c r="DT54" s="69"/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69"/>
      <c r="EF54" s="69"/>
      <c r="EG54" s="69"/>
      <c r="EH54" s="69"/>
      <c r="EI54" s="69"/>
      <c r="EJ54" s="69"/>
      <c r="EK54" s="69"/>
      <c r="EL54" s="69"/>
      <c r="EM54" s="69"/>
      <c r="EN54" s="69"/>
      <c r="EO54" s="69"/>
      <c r="EP54" s="69"/>
      <c r="EQ54" s="73"/>
      <c r="ER54" s="69"/>
      <c r="ES54" s="73"/>
      <c r="ET54" s="69"/>
      <c r="EU54" s="73"/>
      <c r="EV54" s="69"/>
      <c r="EW54" s="69"/>
      <c r="EX54" s="110">
        <f t="shared" si="30"/>
        <v>0</v>
      </c>
      <c r="EY54" s="112"/>
      <c r="EZ54" s="69"/>
      <c r="FA54" s="69"/>
      <c r="FB54" s="69"/>
      <c r="FC54" s="69"/>
      <c r="FD54" s="69"/>
      <c r="FE54" s="69"/>
      <c r="FF54" s="69"/>
      <c r="FG54" s="69"/>
      <c r="FH54" s="69"/>
      <c r="FI54" s="69"/>
      <c r="FJ54" s="69"/>
      <c r="FK54" s="69"/>
      <c r="FL54" s="69"/>
      <c r="FM54" s="69"/>
      <c r="FN54" s="69"/>
      <c r="FO54" s="69"/>
      <c r="FP54" s="69"/>
      <c r="FQ54" s="69"/>
      <c r="FR54" s="69"/>
      <c r="FS54" s="69"/>
      <c r="FT54" s="69"/>
      <c r="FU54" s="69"/>
      <c r="FV54" s="69"/>
      <c r="FW54" s="69"/>
      <c r="FX54" s="69"/>
      <c r="FY54" s="69"/>
      <c r="FZ54" s="69"/>
      <c r="GA54" s="69"/>
      <c r="GB54" s="69"/>
      <c r="GC54" s="69"/>
      <c r="GD54" s="69"/>
      <c r="GE54" s="69"/>
      <c r="GF54" s="73"/>
      <c r="GG54" s="69"/>
      <c r="GH54" s="73"/>
      <c r="GI54" s="69"/>
      <c r="GJ54" s="73"/>
      <c r="GK54" s="69"/>
      <c r="GL54" s="69"/>
      <c r="GM54" s="69"/>
      <c r="GN54" s="69"/>
      <c r="GO54" s="69"/>
      <c r="GP54" s="113"/>
      <c r="GQ54" s="110">
        <f t="shared" si="37"/>
        <v>0</v>
      </c>
      <c r="GR54" s="112"/>
      <c r="GS54" s="69"/>
      <c r="GT54" s="69"/>
      <c r="GU54" s="69"/>
      <c r="GV54" s="69"/>
      <c r="GW54" s="69"/>
      <c r="GX54" s="69"/>
      <c r="GY54" s="69"/>
      <c r="GZ54" s="69"/>
      <c r="HA54" s="69"/>
      <c r="HB54" s="69"/>
      <c r="HC54" s="69"/>
      <c r="HD54" s="69"/>
      <c r="HE54" s="69"/>
      <c r="HF54" s="69"/>
      <c r="HG54" s="69"/>
      <c r="HH54" s="69"/>
      <c r="HI54" s="69"/>
      <c r="HJ54" s="69"/>
      <c r="HK54" s="69"/>
      <c r="HL54" s="69"/>
      <c r="HM54" s="69"/>
      <c r="HN54" s="69"/>
      <c r="HO54" s="69"/>
      <c r="HP54" s="69"/>
      <c r="HQ54" s="69"/>
      <c r="HR54" s="69"/>
      <c r="HS54" s="69"/>
      <c r="HT54" s="69"/>
      <c r="HU54" s="69"/>
      <c r="HV54" s="69"/>
      <c r="HW54" s="69"/>
      <c r="HX54" s="69"/>
      <c r="HY54" s="73"/>
      <c r="HZ54" s="69"/>
      <c r="IA54" s="73"/>
      <c r="IB54" s="69"/>
      <c r="IC54" s="73"/>
      <c r="ID54" s="69"/>
      <c r="IE54" s="115"/>
      <c r="IF54" s="112"/>
      <c r="IG54" s="69"/>
      <c r="IH54" s="69"/>
      <c r="II54" s="115"/>
    </row>
    <row r="55" spans="1:243" ht="12.75" hidden="1">
      <c r="A55" s="78"/>
      <c r="B55" s="77"/>
      <c r="C55" s="23">
        <f t="shared" si="10"/>
        <v>0</v>
      </c>
      <c r="D55" s="17">
        <f t="shared" si="11"/>
        <v>0</v>
      </c>
      <c r="E55" s="69">
        <f t="shared" si="12"/>
        <v>0</v>
      </c>
      <c r="F55" s="17">
        <f t="shared" si="31"/>
        <v>0</v>
      </c>
      <c r="G55" s="17">
        <f t="shared" si="32"/>
        <v>0</v>
      </c>
      <c r="H55" s="69">
        <f t="shared" si="15"/>
        <v>0</v>
      </c>
      <c r="I55" s="167">
        <f t="shared" si="16"/>
        <v>0</v>
      </c>
      <c r="J55" s="71" t="e">
        <f t="shared" si="28"/>
        <v>#DIV/0!</v>
      </c>
      <c r="K55" s="71">
        <f>ABS(I55*100/I1)</f>
        <v>0</v>
      </c>
      <c r="L55" s="71"/>
      <c r="M55" s="70"/>
      <c r="N55" s="70"/>
      <c r="O55" s="70"/>
      <c r="P55" s="70"/>
      <c r="Q55" s="70"/>
      <c r="R55" s="72">
        <f t="shared" si="33"/>
        <v>0</v>
      </c>
      <c r="S55" s="69">
        <f t="shared" si="34"/>
        <v>0</v>
      </c>
      <c r="T55" s="69">
        <f t="shared" si="35"/>
        <v>0</v>
      </c>
      <c r="U55" s="69">
        <f t="shared" si="29"/>
        <v>0</v>
      </c>
      <c r="V55" s="73">
        <f t="shared" si="36"/>
        <v>0</v>
      </c>
      <c r="W55" s="108"/>
      <c r="X55" s="112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73"/>
      <c r="BF55" s="69"/>
      <c r="BG55" s="73"/>
      <c r="BH55" s="69"/>
      <c r="BI55" s="73"/>
      <c r="BJ55" s="69"/>
      <c r="BK55" s="69"/>
      <c r="BL55" s="69"/>
      <c r="BM55" s="69"/>
      <c r="BN55" s="69"/>
      <c r="BO55" s="113"/>
      <c r="BP55" s="108"/>
      <c r="BQ55" s="112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73"/>
      <c r="CY55" s="69"/>
      <c r="CZ55" s="73"/>
      <c r="DA55" s="69"/>
      <c r="DB55" s="73"/>
      <c r="DC55" s="69"/>
      <c r="DD55" s="69"/>
      <c r="DE55" s="69"/>
      <c r="DF55" s="69"/>
      <c r="DG55" s="69"/>
      <c r="DH55" s="113"/>
      <c r="DI55" s="114"/>
      <c r="DJ55" s="112"/>
      <c r="DK55" s="69"/>
      <c r="DL55" s="69"/>
      <c r="DM55" s="69"/>
      <c r="DN55" s="69"/>
      <c r="DO55" s="69"/>
      <c r="DP55" s="69"/>
      <c r="DQ55" s="69"/>
      <c r="DR55" s="69"/>
      <c r="DS55" s="69"/>
      <c r="DT55" s="69"/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69"/>
      <c r="EF55" s="69"/>
      <c r="EG55" s="69"/>
      <c r="EH55" s="69"/>
      <c r="EI55" s="69"/>
      <c r="EJ55" s="69"/>
      <c r="EK55" s="69"/>
      <c r="EL55" s="69"/>
      <c r="EM55" s="69"/>
      <c r="EN55" s="69"/>
      <c r="EO55" s="69"/>
      <c r="EP55" s="69"/>
      <c r="EQ55" s="73"/>
      <c r="ER55" s="69"/>
      <c r="ES55" s="73"/>
      <c r="ET55" s="69"/>
      <c r="EU55" s="73"/>
      <c r="EV55" s="69"/>
      <c r="EW55" s="69"/>
      <c r="EX55" s="110">
        <f t="shared" si="30"/>
        <v>0</v>
      </c>
      <c r="EY55" s="112"/>
      <c r="EZ55" s="69"/>
      <c r="FA55" s="69"/>
      <c r="FB55" s="69"/>
      <c r="FC55" s="69"/>
      <c r="FD55" s="69"/>
      <c r="FE55" s="69"/>
      <c r="FF55" s="69"/>
      <c r="FG55" s="69"/>
      <c r="FH55" s="69"/>
      <c r="FI55" s="69"/>
      <c r="FJ55" s="69"/>
      <c r="FK55" s="69"/>
      <c r="FL55" s="69"/>
      <c r="FM55" s="69"/>
      <c r="FN55" s="69"/>
      <c r="FO55" s="69"/>
      <c r="FP55" s="69"/>
      <c r="FQ55" s="69"/>
      <c r="FR55" s="69"/>
      <c r="FS55" s="69"/>
      <c r="FT55" s="69"/>
      <c r="FU55" s="69"/>
      <c r="FV55" s="69"/>
      <c r="FW55" s="69"/>
      <c r="FX55" s="69"/>
      <c r="FY55" s="69"/>
      <c r="FZ55" s="69"/>
      <c r="GA55" s="69"/>
      <c r="GB55" s="69"/>
      <c r="GC55" s="69"/>
      <c r="GD55" s="69"/>
      <c r="GE55" s="69"/>
      <c r="GF55" s="73"/>
      <c r="GG55" s="69"/>
      <c r="GH55" s="73"/>
      <c r="GI55" s="69"/>
      <c r="GJ55" s="73"/>
      <c r="GK55" s="69"/>
      <c r="GL55" s="69"/>
      <c r="GM55" s="69"/>
      <c r="GN55" s="69"/>
      <c r="GO55" s="69"/>
      <c r="GP55" s="113"/>
      <c r="GQ55" s="110">
        <f t="shared" si="37"/>
        <v>0</v>
      </c>
      <c r="GR55" s="112"/>
      <c r="GS55" s="69"/>
      <c r="GT55" s="69"/>
      <c r="GU55" s="69"/>
      <c r="GV55" s="69"/>
      <c r="GW55" s="69"/>
      <c r="GX55" s="69"/>
      <c r="GY55" s="69"/>
      <c r="GZ55" s="69"/>
      <c r="HA55" s="69"/>
      <c r="HB55" s="69"/>
      <c r="HC55" s="69"/>
      <c r="HD55" s="69"/>
      <c r="HE55" s="69"/>
      <c r="HF55" s="69"/>
      <c r="HG55" s="69"/>
      <c r="HH55" s="69"/>
      <c r="HI55" s="69"/>
      <c r="HJ55" s="69"/>
      <c r="HK55" s="69"/>
      <c r="HL55" s="69"/>
      <c r="HM55" s="69"/>
      <c r="HN55" s="69"/>
      <c r="HO55" s="69"/>
      <c r="HP55" s="69"/>
      <c r="HQ55" s="69"/>
      <c r="HR55" s="69"/>
      <c r="HS55" s="69"/>
      <c r="HT55" s="69"/>
      <c r="HU55" s="69"/>
      <c r="HV55" s="69"/>
      <c r="HW55" s="69"/>
      <c r="HX55" s="69"/>
      <c r="HY55" s="73"/>
      <c r="HZ55" s="69"/>
      <c r="IA55" s="73"/>
      <c r="IB55" s="69"/>
      <c r="IC55" s="73"/>
      <c r="ID55" s="69"/>
      <c r="IE55" s="115"/>
      <c r="IF55" s="112"/>
      <c r="IG55" s="69"/>
      <c r="IH55" s="69"/>
      <c r="II55" s="115"/>
    </row>
    <row r="56" spans="1:243" ht="12.75" hidden="1">
      <c r="A56" s="78"/>
      <c r="B56" s="77"/>
      <c r="C56" s="23">
        <f t="shared" si="10"/>
        <v>0</v>
      </c>
      <c r="D56" s="17">
        <f t="shared" si="11"/>
        <v>0</v>
      </c>
      <c r="E56" s="69">
        <f t="shared" si="12"/>
        <v>0</v>
      </c>
      <c r="F56" s="17">
        <f t="shared" si="31"/>
        <v>0</v>
      </c>
      <c r="G56" s="17">
        <f t="shared" si="32"/>
        <v>0</v>
      </c>
      <c r="H56" s="69">
        <f t="shared" si="15"/>
        <v>0</v>
      </c>
      <c r="I56" s="167">
        <f t="shared" si="16"/>
        <v>0</v>
      </c>
      <c r="J56" s="71" t="e">
        <f t="shared" si="28"/>
        <v>#DIV/0!</v>
      </c>
      <c r="K56" s="71">
        <f>ABS(I56*100/I1)</f>
        <v>0</v>
      </c>
      <c r="L56" s="71"/>
      <c r="M56" s="70"/>
      <c r="N56" s="70"/>
      <c r="O56" s="70"/>
      <c r="P56" s="70"/>
      <c r="Q56" s="70"/>
      <c r="R56" s="72">
        <f t="shared" si="33"/>
        <v>0</v>
      </c>
      <c r="S56" s="69">
        <f t="shared" si="34"/>
        <v>0</v>
      </c>
      <c r="T56" s="69">
        <f t="shared" si="35"/>
        <v>0</v>
      </c>
      <c r="U56" s="69">
        <f t="shared" si="29"/>
        <v>0</v>
      </c>
      <c r="V56" s="73">
        <f t="shared" si="36"/>
        <v>0</v>
      </c>
      <c r="W56" s="108"/>
      <c r="X56" s="112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73"/>
      <c r="BF56" s="69"/>
      <c r="BG56" s="73"/>
      <c r="BH56" s="69"/>
      <c r="BI56" s="73"/>
      <c r="BJ56" s="69"/>
      <c r="BK56" s="69"/>
      <c r="BL56" s="69"/>
      <c r="BM56" s="69"/>
      <c r="BN56" s="69"/>
      <c r="BO56" s="113"/>
      <c r="BP56" s="108"/>
      <c r="BQ56" s="112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73"/>
      <c r="CY56" s="69"/>
      <c r="CZ56" s="73"/>
      <c r="DA56" s="69"/>
      <c r="DB56" s="73"/>
      <c r="DC56" s="69"/>
      <c r="DD56" s="69"/>
      <c r="DE56" s="69"/>
      <c r="DF56" s="69"/>
      <c r="DG56" s="69"/>
      <c r="DH56" s="113"/>
      <c r="DI56" s="108"/>
      <c r="DJ56" s="112"/>
      <c r="DK56" s="69"/>
      <c r="DL56" s="69"/>
      <c r="DM56" s="69"/>
      <c r="DN56" s="69"/>
      <c r="DO56" s="69"/>
      <c r="DP56" s="69"/>
      <c r="DQ56" s="69"/>
      <c r="DR56" s="69"/>
      <c r="DS56" s="69"/>
      <c r="DT56" s="69"/>
      <c r="DU56" s="69"/>
      <c r="DV56" s="69"/>
      <c r="DW56" s="69"/>
      <c r="DX56" s="69"/>
      <c r="DY56" s="69"/>
      <c r="DZ56" s="69"/>
      <c r="EA56" s="69"/>
      <c r="EB56" s="69"/>
      <c r="EC56" s="69"/>
      <c r="ED56" s="69"/>
      <c r="EE56" s="69"/>
      <c r="EF56" s="69"/>
      <c r="EG56" s="69"/>
      <c r="EH56" s="69"/>
      <c r="EI56" s="69"/>
      <c r="EJ56" s="69"/>
      <c r="EK56" s="69"/>
      <c r="EL56" s="69"/>
      <c r="EM56" s="69"/>
      <c r="EN56" s="69"/>
      <c r="EO56" s="69"/>
      <c r="EP56" s="69"/>
      <c r="EQ56" s="73"/>
      <c r="ER56" s="69"/>
      <c r="ES56" s="73"/>
      <c r="ET56" s="69"/>
      <c r="EU56" s="73"/>
      <c r="EV56" s="69"/>
      <c r="EW56" s="69"/>
      <c r="EX56" s="110">
        <f t="shared" si="30"/>
        <v>0</v>
      </c>
      <c r="EY56" s="112"/>
      <c r="EZ56" s="69"/>
      <c r="FA56" s="69"/>
      <c r="FB56" s="69"/>
      <c r="FC56" s="69"/>
      <c r="FD56" s="69"/>
      <c r="FE56" s="69"/>
      <c r="FF56" s="69"/>
      <c r="FG56" s="69"/>
      <c r="FH56" s="69"/>
      <c r="FI56" s="69"/>
      <c r="FJ56" s="69"/>
      <c r="FK56" s="69"/>
      <c r="FL56" s="69"/>
      <c r="FM56" s="69"/>
      <c r="FN56" s="69"/>
      <c r="FO56" s="69"/>
      <c r="FP56" s="69"/>
      <c r="FQ56" s="69"/>
      <c r="FR56" s="69"/>
      <c r="FS56" s="69"/>
      <c r="FT56" s="69"/>
      <c r="FU56" s="69"/>
      <c r="FV56" s="69"/>
      <c r="FW56" s="69"/>
      <c r="FX56" s="69"/>
      <c r="FY56" s="69"/>
      <c r="FZ56" s="69"/>
      <c r="GA56" s="69"/>
      <c r="GB56" s="69"/>
      <c r="GC56" s="69"/>
      <c r="GD56" s="69"/>
      <c r="GE56" s="69"/>
      <c r="GF56" s="73"/>
      <c r="GG56" s="69"/>
      <c r="GH56" s="73"/>
      <c r="GI56" s="69"/>
      <c r="GJ56" s="73"/>
      <c r="GK56" s="69"/>
      <c r="GL56" s="69"/>
      <c r="GM56" s="69"/>
      <c r="GN56" s="69"/>
      <c r="GO56" s="69"/>
      <c r="GP56" s="113"/>
      <c r="GQ56" s="110">
        <f t="shared" si="37"/>
        <v>0</v>
      </c>
      <c r="GR56" s="112"/>
      <c r="GS56" s="69"/>
      <c r="GT56" s="69"/>
      <c r="GU56" s="69"/>
      <c r="GV56" s="69"/>
      <c r="GW56" s="69"/>
      <c r="GX56" s="69"/>
      <c r="GY56" s="69"/>
      <c r="GZ56" s="69"/>
      <c r="HA56" s="69"/>
      <c r="HB56" s="69"/>
      <c r="HC56" s="69"/>
      <c r="HD56" s="69"/>
      <c r="HE56" s="69"/>
      <c r="HF56" s="69"/>
      <c r="HG56" s="69"/>
      <c r="HH56" s="69"/>
      <c r="HI56" s="69"/>
      <c r="HJ56" s="69"/>
      <c r="HK56" s="69"/>
      <c r="HL56" s="69"/>
      <c r="HM56" s="69"/>
      <c r="HN56" s="69"/>
      <c r="HO56" s="69"/>
      <c r="HP56" s="69"/>
      <c r="HQ56" s="69"/>
      <c r="HR56" s="69"/>
      <c r="HS56" s="69"/>
      <c r="HT56" s="69"/>
      <c r="HU56" s="69"/>
      <c r="HV56" s="69"/>
      <c r="HW56" s="69"/>
      <c r="HX56" s="69"/>
      <c r="HY56" s="73"/>
      <c r="HZ56" s="69"/>
      <c r="IA56" s="73"/>
      <c r="IB56" s="69"/>
      <c r="IC56" s="73"/>
      <c r="ID56" s="69"/>
      <c r="IE56" s="115"/>
      <c r="IF56" s="112"/>
      <c r="IG56" s="69"/>
      <c r="IH56" s="69"/>
      <c r="II56" s="115"/>
    </row>
    <row r="57" spans="1:243" ht="12.75" hidden="1">
      <c r="A57" s="78"/>
      <c r="B57" s="77"/>
      <c r="C57" s="23">
        <f t="shared" si="10"/>
        <v>0</v>
      </c>
      <c r="D57" s="17">
        <f t="shared" si="11"/>
        <v>0</v>
      </c>
      <c r="E57" s="69">
        <f t="shared" si="12"/>
        <v>0</v>
      </c>
      <c r="F57" s="17">
        <f t="shared" si="31"/>
        <v>0</v>
      </c>
      <c r="G57" s="17">
        <f t="shared" si="32"/>
        <v>0</v>
      </c>
      <c r="H57" s="69">
        <f t="shared" si="15"/>
        <v>0</v>
      </c>
      <c r="I57" s="167">
        <f t="shared" si="16"/>
        <v>0</v>
      </c>
      <c r="J57" s="71" t="e">
        <f t="shared" si="28"/>
        <v>#DIV/0!</v>
      </c>
      <c r="K57" s="71">
        <f>ABS(I57*100/I1)</f>
        <v>0</v>
      </c>
      <c r="L57" s="71"/>
      <c r="M57" s="70"/>
      <c r="N57" s="70"/>
      <c r="O57" s="70"/>
      <c r="P57" s="70"/>
      <c r="Q57" s="70"/>
      <c r="R57" s="72">
        <f t="shared" si="33"/>
        <v>0</v>
      </c>
      <c r="S57" s="69">
        <f t="shared" si="34"/>
        <v>0</v>
      </c>
      <c r="T57" s="69">
        <f t="shared" si="35"/>
        <v>0</v>
      </c>
      <c r="U57" s="69">
        <f t="shared" si="29"/>
        <v>0</v>
      </c>
      <c r="V57" s="73">
        <f t="shared" si="36"/>
        <v>0</v>
      </c>
      <c r="W57" s="108"/>
      <c r="X57" s="112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73"/>
      <c r="BF57" s="69"/>
      <c r="BG57" s="73"/>
      <c r="BH57" s="69"/>
      <c r="BI57" s="73"/>
      <c r="BJ57" s="69"/>
      <c r="BK57" s="69"/>
      <c r="BL57" s="69"/>
      <c r="BM57" s="69"/>
      <c r="BN57" s="69"/>
      <c r="BO57" s="113"/>
      <c r="BP57" s="108"/>
      <c r="BQ57" s="112"/>
      <c r="BR57" s="69"/>
      <c r="BS57" s="69"/>
      <c r="BT57" s="69"/>
      <c r="BU57" s="69"/>
      <c r="BV57" s="69"/>
      <c r="BW57" s="69"/>
      <c r="BX57" s="69"/>
      <c r="BY57" s="69"/>
      <c r="BZ57" s="69"/>
      <c r="CA57" s="69"/>
      <c r="CB57" s="69"/>
      <c r="CC57" s="69"/>
      <c r="CD57" s="69"/>
      <c r="CE57" s="69"/>
      <c r="CF57" s="69"/>
      <c r="CG57" s="69"/>
      <c r="CH57" s="69"/>
      <c r="CI57" s="69"/>
      <c r="CJ57" s="69"/>
      <c r="CK57" s="69"/>
      <c r="CL57" s="69"/>
      <c r="CM57" s="69"/>
      <c r="CN57" s="69"/>
      <c r="CO57" s="69"/>
      <c r="CP57" s="69"/>
      <c r="CQ57" s="69"/>
      <c r="CR57" s="69"/>
      <c r="CS57" s="69"/>
      <c r="CT57" s="69"/>
      <c r="CU57" s="69"/>
      <c r="CV57" s="69"/>
      <c r="CW57" s="69"/>
      <c r="CX57" s="73"/>
      <c r="CY57" s="69"/>
      <c r="CZ57" s="73"/>
      <c r="DA57" s="69"/>
      <c r="DB57" s="73"/>
      <c r="DC57" s="69"/>
      <c r="DD57" s="69"/>
      <c r="DE57" s="69"/>
      <c r="DF57" s="69"/>
      <c r="DG57" s="69"/>
      <c r="DH57" s="113"/>
      <c r="DI57" s="114"/>
      <c r="DJ57" s="112"/>
      <c r="DK57" s="69"/>
      <c r="DL57" s="69"/>
      <c r="DM57" s="69"/>
      <c r="DN57" s="69"/>
      <c r="DO57" s="69"/>
      <c r="DP57" s="69"/>
      <c r="DQ57" s="69"/>
      <c r="DR57" s="69"/>
      <c r="DS57" s="69"/>
      <c r="DT57" s="69"/>
      <c r="DU57" s="69"/>
      <c r="DV57" s="69"/>
      <c r="DW57" s="69"/>
      <c r="DX57" s="69"/>
      <c r="DY57" s="69"/>
      <c r="DZ57" s="69"/>
      <c r="EA57" s="69"/>
      <c r="EB57" s="69"/>
      <c r="EC57" s="69"/>
      <c r="ED57" s="69"/>
      <c r="EE57" s="69"/>
      <c r="EF57" s="69"/>
      <c r="EG57" s="69"/>
      <c r="EH57" s="69"/>
      <c r="EI57" s="69"/>
      <c r="EJ57" s="69"/>
      <c r="EK57" s="69"/>
      <c r="EL57" s="69"/>
      <c r="EM57" s="69"/>
      <c r="EN57" s="69"/>
      <c r="EO57" s="69"/>
      <c r="EP57" s="69"/>
      <c r="EQ57" s="73"/>
      <c r="ER57" s="69"/>
      <c r="ES57" s="73"/>
      <c r="ET57" s="69"/>
      <c r="EU57" s="73"/>
      <c r="EV57" s="69"/>
      <c r="EW57" s="69"/>
      <c r="EX57" s="110">
        <f t="shared" si="30"/>
        <v>0</v>
      </c>
      <c r="EY57" s="112"/>
      <c r="EZ57" s="69"/>
      <c r="FA57" s="69"/>
      <c r="FB57" s="69"/>
      <c r="FC57" s="69"/>
      <c r="FD57" s="69"/>
      <c r="FE57" s="69"/>
      <c r="FF57" s="69"/>
      <c r="FG57" s="69"/>
      <c r="FH57" s="69"/>
      <c r="FI57" s="69"/>
      <c r="FJ57" s="69"/>
      <c r="FK57" s="69"/>
      <c r="FL57" s="69"/>
      <c r="FM57" s="69"/>
      <c r="FN57" s="69"/>
      <c r="FO57" s="69"/>
      <c r="FP57" s="69"/>
      <c r="FQ57" s="69"/>
      <c r="FR57" s="69"/>
      <c r="FS57" s="69"/>
      <c r="FT57" s="69"/>
      <c r="FU57" s="69"/>
      <c r="FV57" s="69"/>
      <c r="FW57" s="69"/>
      <c r="FX57" s="69"/>
      <c r="FY57" s="69"/>
      <c r="FZ57" s="69"/>
      <c r="GA57" s="69"/>
      <c r="GB57" s="69"/>
      <c r="GC57" s="69"/>
      <c r="GD57" s="69"/>
      <c r="GE57" s="69"/>
      <c r="GF57" s="73"/>
      <c r="GG57" s="69"/>
      <c r="GH57" s="73"/>
      <c r="GI57" s="69"/>
      <c r="GJ57" s="73"/>
      <c r="GK57" s="69"/>
      <c r="GL57" s="69"/>
      <c r="GM57" s="69"/>
      <c r="GN57" s="69"/>
      <c r="GO57" s="69"/>
      <c r="GP57" s="113"/>
      <c r="GQ57" s="110">
        <f t="shared" si="37"/>
        <v>0</v>
      </c>
      <c r="GR57" s="112"/>
      <c r="GS57" s="69"/>
      <c r="GT57" s="69"/>
      <c r="GU57" s="69"/>
      <c r="GV57" s="69"/>
      <c r="GW57" s="69"/>
      <c r="GX57" s="69"/>
      <c r="GY57" s="69"/>
      <c r="GZ57" s="69"/>
      <c r="HA57" s="69"/>
      <c r="HB57" s="69"/>
      <c r="HC57" s="69"/>
      <c r="HD57" s="69"/>
      <c r="HE57" s="69"/>
      <c r="HF57" s="69"/>
      <c r="HG57" s="69"/>
      <c r="HH57" s="69"/>
      <c r="HI57" s="69"/>
      <c r="HJ57" s="69"/>
      <c r="HK57" s="69"/>
      <c r="HL57" s="69"/>
      <c r="HM57" s="69"/>
      <c r="HN57" s="69"/>
      <c r="HO57" s="69"/>
      <c r="HP57" s="69"/>
      <c r="HQ57" s="69"/>
      <c r="HR57" s="69"/>
      <c r="HS57" s="69"/>
      <c r="HT57" s="69"/>
      <c r="HU57" s="69"/>
      <c r="HV57" s="69"/>
      <c r="HW57" s="69"/>
      <c r="HX57" s="69"/>
      <c r="HY57" s="73"/>
      <c r="HZ57" s="69"/>
      <c r="IA57" s="73"/>
      <c r="IB57" s="69"/>
      <c r="IC57" s="73"/>
      <c r="ID57" s="69"/>
      <c r="IE57" s="115"/>
      <c r="IF57" s="112"/>
      <c r="IG57" s="69"/>
      <c r="IH57" s="69"/>
      <c r="II57" s="115"/>
    </row>
    <row r="58" spans="1:243" ht="12.75" hidden="1">
      <c r="A58" s="111"/>
      <c r="B58" s="77"/>
      <c r="C58" s="23">
        <f t="shared" si="10"/>
        <v>0</v>
      </c>
      <c r="D58" s="17">
        <f t="shared" si="11"/>
        <v>0</v>
      </c>
      <c r="E58" s="69">
        <f t="shared" si="12"/>
        <v>0</v>
      </c>
      <c r="F58" s="17">
        <f t="shared" si="31"/>
        <v>0</v>
      </c>
      <c r="G58" s="17">
        <f t="shared" si="32"/>
        <v>0</v>
      </c>
      <c r="H58" s="69">
        <f t="shared" si="15"/>
        <v>0</v>
      </c>
      <c r="I58" s="167">
        <f t="shared" si="16"/>
        <v>0</v>
      </c>
      <c r="J58" s="71" t="e">
        <f t="shared" si="28"/>
        <v>#DIV/0!</v>
      </c>
      <c r="K58" s="71">
        <f>ABS(I58*100/I1)</f>
        <v>0</v>
      </c>
      <c r="L58" s="71"/>
      <c r="M58" s="70"/>
      <c r="N58" s="70"/>
      <c r="O58" s="70"/>
      <c r="P58" s="70"/>
      <c r="Q58" s="70"/>
      <c r="R58" s="72">
        <f t="shared" si="33"/>
        <v>0</v>
      </c>
      <c r="S58" s="69">
        <f t="shared" si="34"/>
        <v>0</v>
      </c>
      <c r="T58" s="69">
        <f t="shared" si="35"/>
        <v>0</v>
      </c>
      <c r="U58" s="69">
        <f t="shared" si="29"/>
        <v>0</v>
      </c>
      <c r="V58" s="73">
        <f t="shared" si="36"/>
        <v>0</v>
      </c>
      <c r="W58" s="108"/>
      <c r="X58" s="112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73"/>
      <c r="BF58" s="69"/>
      <c r="BG58" s="73"/>
      <c r="BH58" s="69"/>
      <c r="BI58" s="73"/>
      <c r="BJ58" s="69"/>
      <c r="BK58" s="69"/>
      <c r="BL58" s="69"/>
      <c r="BM58" s="69"/>
      <c r="BN58" s="69"/>
      <c r="BO58" s="113"/>
      <c r="BP58" s="108"/>
      <c r="BQ58" s="112"/>
      <c r="BR58" s="69"/>
      <c r="BS58" s="69"/>
      <c r="BT58" s="69"/>
      <c r="BU58" s="69"/>
      <c r="BV58" s="69"/>
      <c r="BW58" s="69"/>
      <c r="BX58" s="69"/>
      <c r="BY58" s="69"/>
      <c r="BZ58" s="69"/>
      <c r="CA58" s="69"/>
      <c r="CB58" s="69"/>
      <c r="CC58" s="69"/>
      <c r="CD58" s="69"/>
      <c r="CE58" s="69"/>
      <c r="CF58" s="69"/>
      <c r="CG58" s="69"/>
      <c r="CH58" s="69"/>
      <c r="CI58" s="69"/>
      <c r="CJ58" s="69"/>
      <c r="CK58" s="69"/>
      <c r="CL58" s="69"/>
      <c r="CM58" s="69"/>
      <c r="CN58" s="69"/>
      <c r="CO58" s="69"/>
      <c r="CP58" s="69"/>
      <c r="CQ58" s="69"/>
      <c r="CR58" s="69"/>
      <c r="CS58" s="69"/>
      <c r="CT58" s="69"/>
      <c r="CU58" s="69"/>
      <c r="CV58" s="69"/>
      <c r="CW58" s="69"/>
      <c r="CX58" s="73"/>
      <c r="CY58" s="69"/>
      <c r="CZ58" s="73"/>
      <c r="DA58" s="69"/>
      <c r="DB58" s="73"/>
      <c r="DC58" s="69"/>
      <c r="DD58" s="69"/>
      <c r="DE58" s="69"/>
      <c r="DF58" s="69"/>
      <c r="DG58" s="69"/>
      <c r="DH58" s="113"/>
      <c r="DI58" s="108"/>
      <c r="DJ58" s="112"/>
      <c r="DK58" s="69"/>
      <c r="DL58" s="69"/>
      <c r="DM58" s="69"/>
      <c r="DN58" s="69"/>
      <c r="DO58" s="69"/>
      <c r="DP58" s="69"/>
      <c r="DQ58" s="69"/>
      <c r="DR58" s="69"/>
      <c r="DS58" s="69"/>
      <c r="DT58" s="69"/>
      <c r="DU58" s="69"/>
      <c r="DV58" s="69"/>
      <c r="DW58" s="69"/>
      <c r="DX58" s="69"/>
      <c r="DY58" s="69"/>
      <c r="DZ58" s="69"/>
      <c r="EA58" s="69"/>
      <c r="EB58" s="69"/>
      <c r="EC58" s="69"/>
      <c r="ED58" s="69"/>
      <c r="EE58" s="69"/>
      <c r="EF58" s="69"/>
      <c r="EG58" s="69"/>
      <c r="EH58" s="69"/>
      <c r="EI58" s="69"/>
      <c r="EJ58" s="69"/>
      <c r="EK58" s="69"/>
      <c r="EL58" s="69"/>
      <c r="EM58" s="69"/>
      <c r="EN58" s="69"/>
      <c r="EO58" s="69"/>
      <c r="EP58" s="69"/>
      <c r="EQ58" s="73"/>
      <c r="ER58" s="69"/>
      <c r="ES58" s="73"/>
      <c r="ET58" s="69"/>
      <c r="EU58" s="73"/>
      <c r="EV58" s="69"/>
      <c r="EW58" s="69"/>
      <c r="EX58" s="110">
        <f t="shared" si="30"/>
        <v>0</v>
      </c>
      <c r="EY58" s="112"/>
      <c r="EZ58" s="69"/>
      <c r="FA58" s="69"/>
      <c r="FB58" s="69"/>
      <c r="FC58" s="69"/>
      <c r="FD58" s="69"/>
      <c r="FE58" s="69"/>
      <c r="FF58" s="69"/>
      <c r="FG58" s="69"/>
      <c r="FH58" s="69"/>
      <c r="FI58" s="69"/>
      <c r="FJ58" s="69"/>
      <c r="FK58" s="69"/>
      <c r="FL58" s="69"/>
      <c r="FM58" s="69"/>
      <c r="FN58" s="69"/>
      <c r="FO58" s="69"/>
      <c r="FP58" s="69"/>
      <c r="FQ58" s="69"/>
      <c r="FR58" s="69"/>
      <c r="FS58" s="69"/>
      <c r="FT58" s="69"/>
      <c r="FU58" s="69"/>
      <c r="FV58" s="69"/>
      <c r="FW58" s="69"/>
      <c r="FX58" s="69"/>
      <c r="FY58" s="69"/>
      <c r="FZ58" s="69"/>
      <c r="GA58" s="69"/>
      <c r="GB58" s="69"/>
      <c r="GC58" s="69"/>
      <c r="GD58" s="69"/>
      <c r="GE58" s="69"/>
      <c r="GF58" s="73"/>
      <c r="GG58" s="69"/>
      <c r="GH58" s="73"/>
      <c r="GI58" s="69"/>
      <c r="GJ58" s="73"/>
      <c r="GK58" s="69"/>
      <c r="GL58" s="69"/>
      <c r="GM58" s="69"/>
      <c r="GN58" s="69"/>
      <c r="GO58" s="69"/>
      <c r="GP58" s="113"/>
      <c r="GQ58" s="110">
        <f t="shared" si="37"/>
        <v>0</v>
      </c>
      <c r="GR58" s="112"/>
      <c r="GS58" s="69"/>
      <c r="GT58" s="69"/>
      <c r="GU58" s="69"/>
      <c r="GV58" s="69"/>
      <c r="GW58" s="69"/>
      <c r="GX58" s="69"/>
      <c r="GY58" s="69"/>
      <c r="GZ58" s="69"/>
      <c r="HA58" s="69"/>
      <c r="HB58" s="69"/>
      <c r="HC58" s="69"/>
      <c r="HD58" s="69"/>
      <c r="HE58" s="69"/>
      <c r="HF58" s="69"/>
      <c r="HG58" s="69"/>
      <c r="HH58" s="69"/>
      <c r="HI58" s="69"/>
      <c r="HJ58" s="69"/>
      <c r="HK58" s="69"/>
      <c r="HL58" s="69"/>
      <c r="HM58" s="69"/>
      <c r="HN58" s="69"/>
      <c r="HO58" s="69"/>
      <c r="HP58" s="69"/>
      <c r="HQ58" s="69"/>
      <c r="HR58" s="69"/>
      <c r="HS58" s="69"/>
      <c r="HT58" s="69"/>
      <c r="HU58" s="69"/>
      <c r="HV58" s="69"/>
      <c r="HW58" s="69"/>
      <c r="HX58" s="69"/>
      <c r="HY58" s="73"/>
      <c r="HZ58" s="69"/>
      <c r="IA58" s="73"/>
      <c r="IB58" s="69"/>
      <c r="IC58" s="73"/>
      <c r="ID58" s="69"/>
      <c r="IE58" s="115"/>
      <c r="IF58" s="112"/>
      <c r="IG58" s="69"/>
      <c r="IH58" s="69"/>
      <c r="II58" s="115"/>
    </row>
    <row r="59" spans="1:243" ht="12.75">
      <c r="A59" s="78" t="s">
        <v>85</v>
      </c>
      <c r="B59" s="77"/>
      <c r="C59" s="23"/>
      <c r="D59" s="17"/>
      <c r="E59" s="69"/>
      <c r="F59" s="17"/>
      <c r="G59" s="17"/>
      <c r="H59" s="69">
        <f t="shared" si="15"/>
        <v>0</v>
      </c>
      <c r="I59" s="167"/>
      <c r="J59" s="71"/>
      <c r="K59" s="71"/>
      <c r="L59" s="71"/>
      <c r="M59" s="70"/>
      <c r="N59" s="70"/>
      <c r="O59" s="70"/>
      <c r="P59" s="70"/>
      <c r="Q59" s="70"/>
      <c r="R59" s="72">
        <f t="shared" si="33"/>
        <v>4</v>
      </c>
      <c r="S59" s="69">
        <f t="shared" si="34"/>
        <v>0</v>
      </c>
      <c r="T59" s="69">
        <f t="shared" si="35"/>
        <v>0</v>
      </c>
      <c r="U59" s="69">
        <f t="shared" si="29"/>
        <v>0</v>
      </c>
      <c r="V59" s="73">
        <f t="shared" si="36"/>
        <v>0</v>
      </c>
      <c r="W59" s="108"/>
      <c r="X59" s="112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73"/>
      <c r="BF59" s="69"/>
      <c r="BG59" s="73"/>
      <c r="BH59" s="69"/>
      <c r="BI59" s="73"/>
      <c r="BJ59" s="69"/>
      <c r="BK59" s="69"/>
      <c r="BL59" s="69"/>
      <c r="BM59" s="69"/>
      <c r="BN59" s="69"/>
      <c r="BO59" s="113"/>
      <c r="BP59" s="108"/>
      <c r="BQ59" s="112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73"/>
      <c r="CY59" s="69"/>
      <c r="CZ59" s="73"/>
      <c r="DA59" s="69"/>
      <c r="DB59" s="73"/>
      <c r="DC59" s="69"/>
      <c r="DD59" s="69"/>
      <c r="DE59" s="69"/>
      <c r="DF59" s="69"/>
      <c r="DG59" s="69"/>
      <c r="DH59" s="113"/>
      <c r="DI59" s="114"/>
      <c r="DJ59" s="112"/>
      <c r="DK59" s="69"/>
      <c r="DL59" s="69"/>
      <c r="DM59" s="69"/>
      <c r="DN59" s="69"/>
      <c r="DO59" s="69"/>
      <c r="DP59" s="69"/>
      <c r="DQ59" s="69"/>
      <c r="DR59" s="69"/>
      <c r="DS59" s="69"/>
      <c r="DT59" s="69"/>
      <c r="DU59" s="69"/>
      <c r="DV59" s="69"/>
      <c r="DW59" s="69"/>
      <c r="DX59" s="69"/>
      <c r="DY59" s="69"/>
      <c r="DZ59" s="69"/>
      <c r="EA59" s="69"/>
      <c r="EB59" s="69"/>
      <c r="EC59" s="69"/>
      <c r="ED59" s="69"/>
      <c r="EE59" s="69"/>
      <c r="EF59" s="69"/>
      <c r="EG59" s="69"/>
      <c r="EH59" s="69"/>
      <c r="EI59" s="69"/>
      <c r="EJ59" s="69"/>
      <c r="EK59" s="69"/>
      <c r="EL59" s="69"/>
      <c r="EM59" s="69"/>
      <c r="EN59" s="69"/>
      <c r="EO59" s="69"/>
      <c r="EP59" s="69"/>
      <c r="EQ59" s="73"/>
      <c r="ER59" s="69"/>
      <c r="ES59" s="73"/>
      <c r="ET59" s="69"/>
      <c r="EU59" s="73"/>
      <c r="EV59" s="69"/>
      <c r="EW59" s="69"/>
      <c r="EX59" s="110">
        <f t="shared" si="30"/>
        <v>4</v>
      </c>
      <c r="EY59" s="112"/>
      <c r="EZ59" s="69"/>
      <c r="FA59" s="69"/>
      <c r="FB59" s="69"/>
      <c r="FC59" s="69"/>
      <c r="FD59" s="69"/>
      <c r="FE59" s="133">
        <v>1</v>
      </c>
      <c r="FF59" s="133">
        <v>1</v>
      </c>
      <c r="FG59" s="69"/>
      <c r="FH59" s="69"/>
      <c r="FI59" s="69"/>
      <c r="FJ59" s="69"/>
      <c r="FK59" s="69"/>
      <c r="FL59" s="69"/>
      <c r="FM59" s="133">
        <v>1</v>
      </c>
      <c r="FN59" s="69"/>
      <c r="FO59" s="69"/>
      <c r="FP59" s="69"/>
      <c r="FQ59" s="69"/>
      <c r="FR59" s="69"/>
      <c r="FS59" s="133">
        <v>1</v>
      </c>
      <c r="FT59" s="69"/>
      <c r="FU59" s="69"/>
      <c r="FV59" s="69"/>
      <c r="FW59" s="69"/>
      <c r="FX59" s="69"/>
      <c r="FY59" s="69"/>
      <c r="FZ59" s="69"/>
      <c r="GA59" s="69"/>
      <c r="GB59" s="69"/>
      <c r="GC59" s="69"/>
      <c r="GD59" s="69"/>
      <c r="GE59" s="69"/>
      <c r="GF59" s="73"/>
      <c r="GG59" s="69"/>
      <c r="GH59" s="73"/>
      <c r="GI59" s="69"/>
      <c r="GJ59" s="73"/>
      <c r="GK59" s="69"/>
      <c r="GL59" s="69"/>
      <c r="GM59" s="69"/>
      <c r="GN59" s="69"/>
      <c r="GO59" s="69"/>
      <c r="GP59" s="113"/>
      <c r="GQ59" s="110">
        <f t="shared" si="37"/>
        <v>0</v>
      </c>
      <c r="GR59" s="112"/>
      <c r="GS59" s="69"/>
      <c r="GT59" s="69"/>
      <c r="GU59" s="69"/>
      <c r="GV59" s="69"/>
      <c r="GW59" s="69"/>
      <c r="GX59" s="69"/>
      <c r="GY59" s="69"/>
      <c r="GZ59" s="69"/>
      <c r="HA59" s="69"/>
      <c r="HB59" s="69"/>
      <c r="HC59" s="69"/>
      <c r="HD59" s="69"/>
      <c r="HE59" s="69"/>
      <c r="HF59" s="69"/>
      <c r="HG59" s="69"/>
      <c r="HH59" s="69"/>
      <c r="HI59" s="69"/>
      <c r="HJ59" s="69"/>
      <c r="HK59" s="69"/>
      <c r="HL59" s="69"/>
      <c r="HM59" s="69"/>
      <c r="HN59" s="69"/>
      <c r="HO59" s="69"/>
      <c r="HP59" s="69"/>
      <c r="HQ59" s="69"/>
      <c r="HR59" s="69"/>
      <c r="HS59" s="69"/>
      <c r="HT59" s="69"/>
      <c r="HU59" s="69"/>
      <c r="HV59" s="69"/>
      <c r="HW59" s="69"/>
      <c r="HX59" s="69"/>
      <c r="HY59" s="73"/>
      <c r="HZ59" s="69"/>
      <c r="IA59" s="73"/>
      <c r="IB59" s="69"/>
      <c r="IC59" s="73"/>
      <c r="ID59" s="69"/>
      <c r="IE59" s="115"/>
      <c r="IF59" s="112"/>
      <c r="IG59" s="69"/>
      <c r="IH59" s="69"/>
      <c r="II59" s="115"/>
    </row>
    <row r="60" spans="1:252" s="2" customFormat="1" ht="12.75">
      <c r="A60" s="111" t="s">
        <v>86</v>
      </c>
      <c r="B60" s="77"/>
      <c r="C60" s="23"/>
      <c r="D60" s="17"/>
      <c r="E60" s="69"/>
      <c r="F60" s="17"/>
      <c r="G60" s="17"/>
      <c r="H60" s="69">
        <f t="shared" si="15"/>
        <v>0</v>
      </c>
      <c r="I60" s="167"/>
      <c r="J60" s="71"/>
      <c r="K60" s="71"/>
      <c r="L60" s="71"/>
      <c r="M60" s="70"/>
      <c r="N60" s="70"/>
      <c r="O60" s="70"/>
      <c r="P60" s="70"/>
      <c r="Q60" s="70"/>
      <c r="R60" s="72">
        <f t="shared" si="33"/>
        <v>2</v>
      </c>
      <c r="S60" s="69">
        <f t="shared" si="34"/>
        <v>1</v>
      </c>
      <c r="T60" s="69">
        <f t="shared" si="35"/>
        <v>1</v>
      </c>
      <c r="U60" s="69">
        <f t="shared" si="29"/>
        <v>2</v>
      </c>
      <c r="V60" s="73">
        <f t="shared" si="36"/>
        <v>0</v>
      </c>
      <c r="W60" s="108"/>
      <c r="X60" s="112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73"/>
      <c r="BF60" s="69"/>
      <c r="BG60" s="73"/>
      <c r="BH60" s="69"/>
      <c r="BI60" s="73"/>
      <c r="BJ60" s="69"/>
      <c r="BK60" s="69"/>
      <c r="BL60" s="69"/>
      <c r="BM60" s="69"/>
      <c r="BN60" s="69"/>
      <c r="BO60" s="113"/>
      <c r="BP60" s="108"/>
      <c r="BQ60" s="112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73"/>
      <c r="CY60" s="69"/>
      <c r="CZ60" s="73"/>
      <c r="DA60" s="69"/>
      <c r="DB60" s="73"/>
      <c r="DC60" s="69"/>
      <c r="DD60" s="69"/>
      <c r="DE60" s="69"/>
      <c r="DF60" s="69"/>
      <c r="DG60" s="69"/>
      <c r="DH60" s="113"/>
      <c r="DI60" s="108"/>
      <c r="DJ60" s="112"/>
      <c r="DK60" s="69"/>
      <c r="DL60" s="69"/>
      <c r="DM60" s="69"/>
      <c r="DN60" s="69"/>
      <c r="DO60" s="69"/>
      <c r="DP60" s="69"/>
      <c r="DQ60" s="69"/>
      <c r="DR60" s="69"/>
      <c r="DS60" s="69"/>
      <c r="DT60" s="69"/>
      <c r="DU60" s="69"/>
      <c r="DV60" s="69"/>
      <c r="DW60" s="69"/>
      <c r="DX60" s="69"/>
      <c r="DY60" s="69"/>
      <c r="DZ60" s="69"/>
      <c r="EA60" s="69"/>
      <c r="EB60" s="69"/>
      <c r="EC60" s="69"/>
      <c r="ED60" s="69"/>
      <c r="EE60" s="69"/>
      <c r="EF60" s="69"/>
      <c r="EG60" s="69"/>
      <c r="EH60" s="69"/>
      <c r="EI60" s="69"/>
      <c r="EJ60" s="69"/>
      <c r="EK60" s="69"/>
      <c r="EL60" s="69"/>
      <c r="EM60" s="69"/>
      <c r="EN60" s="69"/>
      <c r="EO60" s="69"/>
      <c r="EP60" s="69"/>
      <c r="EQ60" s="73"/>
      <c r="ER60" s="69"/>
      <c r="ES60" s="73"/>
      <c r="ET60" s="69"/>
      <c r="EU60" s="73"/>
      <c r="EV60" s="69"/>
      <c r="EW60" s="69"/>
      <c r="EX60" s="110">
        <f t="shared" si="30"/>
        <v>4</v>
      </c>
      <c r="EY60" s="112"/>
      <c r="EZ60" s="69"/>
      <c r="FA60" s="69"/>
      <c r="FB60" s="69"/>
      <c r="FC60" s="133">
        <v>1</v>
      </c>
      <c r="FD60" s="69"/>
      <c r="FE60" s="69"/>
      <c r="FF60" s="133">
        <v>1</v>
      </c>
      <c r="FG60" s="69"/>
      <c r="FH60" s="69"/>
      <c r="FI60" s="131">
        <v>2</v>
      </c>
      <c r="FJ60" s="140" t="s">
        <v>91</v>
      </c>
      <c r="FK60" s="69"/>
      <c r="FL60" s="69"/>
      <c r="FM60" s="69"/>
      <c r="FN60" s="69"/>
      <c r="FO60" s="69"/>
      <c r="FP60" s="69"/>
      <c r="FQ60" s="69"/>
      <c r="FR60" s="69"/>
      <c r="FS60" s="69"/>
      <c r="FT60" s="69"/>
      <c r="FU60" s="69"/>
      <c r="FV60" s="69"/>
      <c r="FW60" s="69"/>
      <c r="FX60" s="69"/>
      <c r="FY60" s="69"/>
      <c r="FZ60" s="69"/>
      <c r="GA60" s="139" t="s">
        <v>126</v>
      </c>
      <c r="GB60" s="140" t="s">
        <v>91</v>
      </c>
      <c r="GC60" s="140" t="s">
        <v>91</v>
      </c>
      <c r="GD60" s="69"/>
      <c r="GE60" s="69"/>
      <c r="GF60" s="73"/>
      <c r="GG60" s="69"/>
      <c r="GH60" s="73"/>
      <c r="GI60" s="69"/>
      <c r="GJ60" s="73"/>
      <c r="GK60" s="69"/>
      <c r="GL60" s="69"/>
      <c r="GM60" s="69"/>
      <c r="GN60" s="69"/>
      <c r="GO60" s="69"/>
      <c r="GP60" s="113"/>
      <c r="GQ60" s="110">
        <f t="shared" si="37"/>
        <v>0</v>
      </c>
      <c r="GR60" s="112"/>
      <c r="GS60" s="69"/>
      <c r="GT60" s="69"/>
      <c r="GU60" s="69"/>
      <c r="GV60" s="69"/>
      <c r="GW60" s="69"/>
      <c r="GX60" s="69"/>
      <c r="GY60" s="69"/>
      <c r="GZ60" s="69"/>
      <c r="HA60" s="69"/>
      <c r="HB60" s="69"/>
      <c r="HC60" s="69"/>
      <c r="HD60" s="69"/>
      <c r="HE60" s="69"/>
      <c r="HF60" s="69"/>
      <c r="HG60" s="69"/>
      <c r="HH60" s="69"/>
      <c r="HI60" s="69"/>
      <c r="HJ60" s="69"/>
      <c r="HK60" s="69"/>
      <c r="HL60" s="69"/>
      <c r="HM60" s="69"/>
      <c r="HN60" s="69"/>
      <c r="HO60" s="69"/>
      <c r="HP60" s="69"/>
      <c r="HQ60" s="69"/>
      <c r="HR60" s="69"/>
      <c r="HS60" s="69"/>
      <c r="HT60" s="69"/>
      <c r="HU60" s="69"/>
      <c r="HV60" s="69"/>
      <c r="HW60" s="69"/>
      <c r="HX60" s="69"/>
      <c r="HY60" s="73"/>
      <c r="HZ60" s="69"/>
      <c r="IA60" s="73"/>
      <c r="IB60" s="69"/>
      <c r="IC60" s="73"/>
      <c r="ID60" s="69"/>
      <c r="IE60" s="115"/>
      <c r="IF60" s="112"/>
      <c r="IG60" s="69"/>
      <c r="IH60" s="69"/>
      <c r="II60" s="115"/>
      <c r="IJ60" s="3"/>
      <c r="IK60" s="3"/>
      <c r="IL60" s="3"/>
      <c r="IM60" s="3"/>
      <c r="IN60" s="3"/>
      <c r="IO60" s="3"/>
      <c r="IP60" s="3"/>
      <c r="IQ60" s="3"/>
      <c r="IR60" s="3"/>
    </row>
    <row r="61" spans="1:243" ht="12.75">
      <c r="A61" s="111" t="s">
        <v>87</v>
      </c>
      <c r="B61" s="77"/>
      <c r="C61" s="23"/>
      <c r="D61" s="17"/>
      <c r="E61" s="69"/>
      <c r="F61" s="17"/>
      <c r="G61" s="17"/>
      <c r="H61" s="69">
        <f t="shared" si="15"/>
        <v>0</v>
      </c>
      <c r="I61" s="167"/>
      <c r="J61" s="71"/>
      <c r="K61" s="71"/>
      <c r="L61" s="71"/>
      <c r="M61" s="70"/>
      <c r="N61" s="70"/>
      <c r="O61" s="70"/>
      <c r="P61" s="70"/>
      <c r="Q61" s="70"/>
      <c r="R61" s="72">
        <f t="shared" si="33"/>
        <v>0</v>
      </c>
      <c r="S61" s="69">
        <f t="shared" si="34"/>
        <v>0</v>
      </c>
      <c r="T61" s="69">
        <f t="shared" si="35"/>
        <v>0</v>
      </c>
      <c r="U61" s="69">
        <f t="shared" si="29"/>
        <v>0</v>
      </c>
      <c r="V61" s="73">
        <f t="shared" si="36"/>
        <v>0</v>
      </c>
      <c r="W61" s="108"/>
      <c r="X61" s="112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73"/>
      <c r="BF61" s="69"/>
      <c r="BG61" s="73"/>
      <c r="BH61" s="69"/>
      <c r="BI61" s="73"/>
      <c r="BJ61" s="69"/>
      <c r="BK61" s="69"/>
      <c r="BL61" s="69"/>
      <c r="BM61" s="69"/>
      <c r="BN61" s="69"/>
      <c r="BO61" s="113"/>
      <c r="BP61" s="108"/>
      <c r="BQ61" s="112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73"/>
      <c r="CY61" s="69"/>
      <c r="CZ61" s="73"/>
      <c r="DA61" s="69"/>
      <c r="DB61" s="73"/>
      <c r="DC61" s="69"/>
      <c r="DD61" s="69"/>
      <c r="DE61" s="69"/>
      <c r="DF61" s="69"/>
      <c r="DG61" s="69"/>
      <c r="DH61" s="113"/>
      <c r="DI61" s="114"/>
      <c r="DJ61" s="112"/>
      <c r="DK61" s="69"/>
      <c r="DL61" s="69"/>
      <c r="DM61" s="69"/>
      <c r="DN61" s="69"/>
      <c r="DO61" s="69"/>
      <c r="DP61" s="69"/>
      <c r="DQ61" s="69"/>
      <c r="DR61" s="69"/>
      <c r="DS61" s="69"/>
      <c r="DT61" s="69"/>
      <c r="DU61" s="69"/>
      <c r="DV61" s="69"/>
      <c r="DW61" s="69"/>
      <c r="DX61" s="69"/>
      <c r="DY61" s="69"/>
      <c r="DZ61" s="69"/>
      <c r="EA61" s="69"/>
      <c r="EB61" s="69"/>
      <c r="EC61" s="69"/>
      <c r="ED61" s="69"/>
      <c r="EE61" s="69"/>
      <c r="EF61" s="69"/>
      <c r="EG61" s="69"/>
      <c r="EH61" s="69"/>
      <c r="EI61" s="69"/>
      <c r="EJ61" s="69"/>
      <c r="EK61" s="69"/>
      <c r="EL61" s="69"/>
      <c r="EM61" s="69"/>
      <c r="EN61" s="69"/>
      <c r="EO61" s="69"/>
      <c r="EP61" s="69"/>
      <c r="EQ61" s="73"/>
      <c r="ER61" s="69"/>
      <c r="ES61" s="73"/>
      <c r="ET61" s="69"/>
      <c r="EU61" s="73"/>
      <c r="EV61" s="69"/>
      <c r="EW61" s="69"/>
      <c r="EX61" s="110">
        <f t="shared" si="30"/>
        <v>0</v>
      </c>
      <c r="EY61" s="112"/>
      <c r="EZ61" s="69"/>
      <c r="FA61" s="69"/>
      <c r="FB61" s="69"/>
      <c r="FC61" s="69"/>
      <c r="FD61" s="69"/>
      <c r="FE61" s="69"/>
      <c r="FF61" s="69"/>
      <c r="FG61" s="69"/>
      <c r="FH61" s="69"/>
      <c r="FI61" s="69"/>
      <c r="FJ61" s="69"/>
      <c r="FK61" s="69"/>
      <c r="FL61" s="69"/>
      <c r="FM61" s="69"/>
      <c r="FN61" s="69"/>
      <c r="FO61" s="69"/>
      <c r="FP61" s="69"/>
      <c r="FQ61" s="69"/>
      <c r="FR61" s="69"/>
      <c r="FS61" s="69"/>
      <c r="FT61" s="69"/>
      <c r="FU61" s="69"/>
      <c r="FV61" s="69"/>
      <c r="FW61" s="69"/>
      <c r="FX61" s="69"/>
      <c r="FY61" s="69"/>
      <c r="FZ61" s="69"/>
      <c r="GA61" s="69"/>
      <c r="GB61" s="69"/>
      <c r="GC61" s="69"/>
      <c r="GD61" s="69"/>
      <c r="GE61" s="69"/>
      <c r="GF61" s="73"/>
      <c r="GG61" s="69"/>
      <c r="GH61" s="73"/>
      <c r="GI61" s="69"/>
      <c r="GJ61" s="73"/>
      <c r="GK61" s="69"/>
      <c r="GL61" s="69"/>
      <c r="GM61" s="69"/>
      <c r="GN61" s="69"/>
      <c r="GO61" s="69"/>
      <c r="GP61" s="113"/>
      <c r="GQ61" s="110">
        <f t="shared" si="37"/>
        <v>0</v>
      </c>
      <c r="GR61" s="112"/>
      <c r="GS61" s="69"/>
      <c r="GT61" s="69"/>
      <c r="GU61" s="69"/>
      <c r="GV61" s="69"/>
      <c r="GW61" s="69"/>
      <c r="GX61" s="69"/>
      <c r="GY61" s="69"/>
      <c r="GZ61" s="69"/>
      <c r="HA61" s="69"/>
      <c r="HB61" s="69"/>
      <c r="HC61" s="69"/>
      <c r="HD61" s="69"/>
      <c r="HE61" s="69"/>
      <c r="HF61" s="69"/>
      <c r="HG61" s="69"/>
      <c r="HH61" s="69"/>
      <c r="HI61" s="69"/>
      <c r="HJ61" s="69"/>
      <c r="HK61" s="69"/>
      <c r="HL61" s="69"/>
      <c r="HM61" s="69"/>
      <c r="HN61" s="69"/>
      <c r="HO61" s="69"/>
      <c r="HP61" s="69"/>
      <c r="HQ61" s="69"/>
      <c r="HR61" s="69"/>
      <c r="HS61" s="69"/>
      <c r="HT61" s="69"/>
      <c r="HU61" s="69"/>
      <c r="HV61" s="69"/>
      <c r="HW61" s="69"/>
      <c r="HX61" s="69"/>
      <c r="HY61" s="73"/>
      <c r="HZ61" s="69"/>
      <c r="IA61" s="73"/>
      <c r="IB61" s="69"/>
      <c r="IC61" s="73"/>
      <c r="ID61" s="69"/>
      <c r="IE61" s="115"/>
      <c r="IF61" s="112"/>
      <c r="IG61" s="69"/>
      <c r="IH61" s="69"/>
      <c r="II61" s="115"/>
    </row>
    <row r="62" spans="1:252" s="2" customFormat="1" ht="13.5" thickBot="1">
      <c r="A62" s="111" t="s">
        <v>88</v>
      </c>
      <c r="B62" s="116"/>
      <c r="C62" s="74"/>
      <c r="D62" s="117"/>
      <c r="E62" s="117"/>
      <c r="F62" s="117"/>
      <c r="G62" s="117"/>
      <c r="H62" s="117">
        <f t="shared" si="15"/>
        <v>0</v>
      </c>
      <c r="I62" s="168"/>
      <c r="J62" s="119"/>
      <c r="K62" s="119"/>
      <c r="L62" s="119"/>
      <c r="M62" s="118"/>
      <c r="N62" s="118"/>
      <c r="O62" s="118"/>
      <c r="P62" s="118"/>
      <c r="Q62" s="118"/>
      <c r="R62" s="120">
        <f t="shared" si="33"/>
        <v>0</v>
      </c>
      <c r="S62" s="117">
        <f t="shared" si="34"/>
        <v>0</v>
      </c>
      <c r="T62" s="117">
        <f t="shared" si="35"/>
        <v>0</v>
      </c>
      <c r="U62" s="117">
        <f>SUM(S62:T62)</f>
        <v>0</v>
      </c>
      <c r="V62" s="121">
        <f t="shared" si="36"/>
        <v>0</v>
      </c>
      <c r="W62" s="122"/>
      <c r="X62" s="123"/>
      <c r="Y62" s="117"/>
      <c r="Z62" s="117"/>
      <c r="AA62" s="117"/>
      <c r="AB62" s="117"/>
      <c r="AC62" s="117"/>
      <c r="AD62" s="117"/>
      <c r="AE62" s="117"/>
      <c r="AF62" s="117"/>
      <c r="AG62" s="117"/>
      <c r="AH62" s="117"/>
      <c r="AI62" s="117"/>
      <c r="AJ62" s="117"/>
      <c r="AK62" s="117"/>
      <c r="AL62" s="117"/>
      <c r="AM62" s="117"/>
      <c r="AN62" s="117"/>
      <c r="AO62" s="117"/>
      <c r="AP62" s="117"/>
      <c r="AQ62" s="117"/>
      <c r="AR62" s="117"/>
      <c r="AS62" s="117"/>
      <c r="AT62" s="117"/>
      <c r="AU62" s="117"/>
      <c r="AV62" s="117"/>
      <c r="AW62" s="117"/>
      <c r="AX62" s="117"/>
      <c r="AY62" s="117"/>
      <c r="AZ62" s="117"/>
      <c r="BA62" s="117"/>
      <c r="BB62" s="117"/>
      <c r="BC62" s="117"/>
      <c r="BD62" s="117"/>
      <c r="BE62" s="124"/>
      <c r="BF62" s="117"/>
      <c r="BG62" s="124"/>
      <c r="BH62" s="117"/>
      <c r="BI62" s="124"/>
      <c r="BJ62" s="117"/>
      <c r="BK62" s="117"/>
      <c r="BL62" s="117"/>
      <c r="BM62" s="117"/>
      <c r="BN62" s="117"/>
      <c r="BO62" s="121"/>
      <c r="BP62" s="122"/>
      <c r="BQ62" s="123"/>
      <c r="BR62" s="117"/>
      <c r="BS62" s="117"/>
      <c r="BT62" s="117"/>
      <c r="BU62" s="117"/>
      <c r="BV62" s="117"/>
      <c r="BW62" s="117"/>
      <c r="BX62" s="117"/>
      <c r="BY62" s="117"/>
      <c r="BZ62" s="117"/>
      <c r="CA62" s="117"/>
      <c r="CB62" s="117"/>
      <c r="CC62" s="117"/>
      <c r="CD62" s="117"/>
      <c r="CE62" s="117"/>
      <c r="CF62" s="117"/>
      <c r="CG62" s="117"/>
      <c r="CH62" s="117"/>
      <c r="CI62" s="117"/>
      <c r="CJ62" s="117"/>
      <c r="CK62" s="117"/>
      <c r="CL62" s="117"/>
      <c r="CM62" s="117"/>
      <c r="CN62" s="117"/>
      <c r="CO62" s="117"/>
      <c r="CP62" s="117"/>
      <c r="CQ62" s="117"/>
      <c r="CR62" s="117"/>
      <c r="CS62" s="117"/>
      <c r="CT62" s="117"/>
      <c r="CU62" s="117"/>
      <c r="CV62" s="117"/>
      <c r="CW62" s="117"/>
      <c r="CX62" s="124"/>
      <c r="CY62" s="117"/>
      <c r="CZ62" s="124"/>
      <c r="DA62" s="117"/>
      <c r="DB62" s="124"/>
      <c r="DC62" s="117"/>
      <c r="DD62" s="117"/>
      <c r="DE62" s="117"/>
      <c r="DF62" s="117"/>
      <c r="DG62" s="117"/>
      <c r="DH62" s="121"/>
      <c r="DI62" s="122"/>
      <c r="DJ62" s="123"/>
      <c r="DK62" s="117"/>
      <c r="DL62" s="117"/>
      <c r="DM62" s="117"/>
      <c r="DN62" s="117"/>
      <c r="DO62" s="117"/>
      <c r="DP62" s="117"/>
      <c r="DQ62" s="117"/>
      <c r="DR62" s="117"/>
      <c r="DS62" s="117"/>
      <c r="DT62" s="117"/>
      <c r="DU62" s="117"/>
      <c r="DV62" s="117"/>
      <c r="DW62" s="117"/>
      <c r="DX62" s="117"/>
      <c r="DY62" s="117"/>
      <c r="DZ62" s="117"/>
      <c r="EA62" s="117"/>
      <c r="EB62" s="117"/>
      <c r="EC62" s="117"/>
      <c r="ED62" s="117"/>
      <c r="EE62" s="117"/>
      <c r="EF62" s="117"/>
      <c r="EG62" s="117"/>
      <c r="EH62" s="117"/>
      <c r="EI62" s="117"/>
      <c r="EJ62" s="117"/>
      <c r="EK62" s="117"/>
      <c r="EL62" s="117"/>
      <c r="EM62" s="117"/>
      <c r="EN62" s="117"/>
      <c r="EO62" s="117"/>
      <c r="EP62" s="117"/>
      <c r="EQ62" s="124"/>
      <c r="ER62" s="117"/>
      <c r="ES62" s="124"/>
      <c r="ET62" s="117"/>
      <c r="EU62" s="124"/>
      <c r="EV62" s="117"/>
      <c r="EW62" s="117"/>
      <c r="EX62" s="122">
        <f t="shared" si="30"/>
        <v>0</v>
      </c>
      <c r="EY62" s="123"/>
      <c r="EZ62" s="117"/>
      <c r="FA62" s="117"/>
      <c r="FB62" s="117"/>
      <c r="FC62" s="117"/>
      <c r="FD62" s="117"/>
      <c r="FE62" s="117"/>
      <c r="FF62" s="117"/>
      <c r="FG62" s="117"/>
      <c r="FH62" s="117"/>
      <c r="FI62" s="117"/>
      <c r="FJ62" s="117"/>
      <c r="FK62" s="117"/>
      <c r="FL62" s="117"/>
      <c r="FM62" s="117"/>
      <c r="FN62" s="117"/>
      <c r="FO62" s="117"/>
      <c r="FP62" s="117"/>
      <c r="FQ62" s="117"/>
      <c r="FR62" s="117"/>
      <c r="FS62" s="117"/>
      <c r="FT62" s="117"/>
      <c r="FU62" s="117"/>
      <c r="FV62" s="117"/>
      <c r="FW62" s="117"/>
      <c r="FX62" s="117"/>
      <c r="FY62" s="117"/>
      <c r="FZ62" s="117"/>
      <c r="GA62" s="117"/>
      <c r="GB62" s="117"/>
      <c r="GC62" s="117"/>
      <c r="GD62" s="117"/>
      <c r="GE62" s="117"/>
      <c r="GF62" s="124"/>
      <c r="GG62" s="117"/>
      <c r="GH62" s="124"/>
      <c r="GI62" s="117"/>
      <c r="GJ62" s="124"/>
      <c r="GK62" s="117"/>
      <c r="GL62" s="117"/>
      <c r="GM62" s="117"/>
      <c r="GN62" s="117"/>
      <c r="GO62" s="117"/>
      <c r="GP62" s="121"/>
      <c r="GQ62" s="122">
        <f t="shared" si="37"/>
        <v>0</v>
      </c>
      <c r="GR62" s="123"/>
      <c r="GS62" s="117"/>
      <c r="GT62" s="117"/>
      <c r="GU62" s="117"/>
      <c r="GV62" s="117"/>
      <c r="GW62" s="117"/>
      <c r="GX62" s="117"/>
      <c r="GY62" s="117"/>
      <c r="GZ62" s="117"/>
      <c r="HA62" s="117"/>
      <c r="HB62" s="117"/>
      <c r="HC62" s="117"/>
      <c r="HD62" s="117"/>
      <c r="HE62" s="117"/>
      <c r="HF62" s="117"/>
      <c r="HG62" s="117"/>
      <c r="HH62" s="117"/>
      <c r="HI62" s="117"/>
      <c r="HJ62" s="117"/>
      <c r="HK62" s="117"/>
      <c r="HL62" s="117"/>
      <c r="HM62" s="117"/>
      <c r="HN62" s="117"/>
      <c r="HO62" s="117"/>
      <c r="HP62" s="117"/>
      <c r="HQ62" s="117"/>
      <c r="HR62" s="117"/>
      <c r="HS62" s="117"/>
      <c r="HT62" s="117"/>
      <c r="HU62" s="117"/>
      <c r="HV62" s="117"/>
      <c r="HW62" s="117"/>
      <c r="HX62" s="117"/>
      <c r="HY62" s="124"/>
      <c r="HZ62" s="117"/>
      <c r="IA62" s="124"/>
      <c r="IB62" s="117"/>
      <c r="IC62" s="124"/>
      <c r="ID62" s="117"/>
      <c r="IE62" s="125"/>
      <c r="IF62" s="123"/>
      <c r="IG62" s="117"/>
      <c r="IH62" s="117"/>
      <c r="II62" s="125"/>
      <c r="IJ62" s="3"/>
      <c r="IK62" s="3"/>
      <c r="IL62" s="3"/>
      <c r="IM62" s="3"/>
      <c r="IN62" s="3"/>
      <c r="IO62" s="3"/>
      <c r="IP62" s="3"/>
      <c r="IQ62" s="3"/>
      <c r="IR62" s="3"/>
    </row>
    <row r="63" spans="1:243" ht="13.5" thickTop="1">
      <c r="A63" s="126"/>
      <c r="B63" s="127"/>
      <c r="C63" s="127">
        <f aca="true" t="shared" si="50" ref="C63:I63">SUM(C5:C62)</f>
        <v>557</v>
      </c>
      <c r="D63" s="127">
        <f t="shared" si="50"/>
        <v>440</v>
      </c>
      <c r="E63" s="127">
        <f t="shared" si="50"/>
        <v>315</v>
      </c>
      <c r="F63" s="127">
        <f t="shared" si="50"/>
        <v>119</v>
      </c>
      <c r="G63" s="127">
        <f t="shared" si="50"/>
        <v>118</v>
      </c>
      <c r="H63" s="127">
        <f t="shared" si="50"/>
        <v>19</v>
      </c>
      <c r="I63" s="169">
        <f t="shared" si="50"/>
        <v>39441</v>
      </c>
      <c r="J63" s="127"/>
      <c r="K63" s="127"/>
      <c r="L63" s="127"/>
      <c r="M63" s="127"/>
      <c r="N63" s="127"/>
      <c r="O63" s="127"/>
      <c r="P63" s="127"/>
      <c r="Q63" s="127"/>
      <c r="R63" s="127">
        <f>SUM(R5:R62)</f>
        <v>125</v>
      </c>
      <c r="S63" s="127">
        <f>SUM(S5:S62)</f>
        <v>7</v>
      </c>
      <c r="T63" s="127">
        <f>SUM(T5:T62)</f>
        <v>6</v>
      </c>
      <c r="U63" s="127">
        <f>SUM(U5:U62)</f>
        <v>13</v>
      </c>
      <c r="V63" s="128">
        <f>SUM(V8:V62)</f>
        <v>72</v>
      </c>
      <c r="W63" s="138" t="s">
        <v>124</v>
      </c>
      <c r="X63" s="127">
        <f aca="true" t="shared" si="51" ref="X63:BE63">COUNTIF(X5:X62,"T")</f>
        <v>11</v>
      </c>
      <c r="Y63" s="127">
        <f t="shared" si="51"/>
        <v>11</v>
      </c>
      <c r="Z63" s="127">
        <f t="shared" si="51"/>
        <v>11</v>
      </c>
      <c r="AA63" s="127">
        <f t="shared" si="51"/>
        <v>11</v>
      </c>
      <c r="AB63" s="127">
        <f t="shared" si="51"/>
        <v>11</v>
      </c>
      <c r="AC63" s="127">
        <f t="shared" si="51"/>
        <v>11</v>
      </c>
      <c r="AD63" s="127">
        <f t="shared" si="51"/>
        <v>11</v>
      </c>
      <c r="AE63" s="127">
        <f t="shared" si="51"/>
        <v>11</v>
      </c>
      <c r="AF63" s="127">
        <f t="shared" si="51"/>
        <v>11</v>
      </c>
      <c r="AG63" s="127">
        <f t="shared" si="51"/>
        <v>11</v>
      </c>
      <c r="AH63" s="127">
        <f t="shared" si="51"/>
        <v>11</v>
      </c>
      <c r="AI63" s="127">
        <f t="shared" si="51"/>
        <v>11</v>
      </c>
      <c r="AJ63" s="127">
        <f t="shared" si="51"/>
        <v>11</v>
      </c>
      <c r="AK63" s="127">
        <f t="shared" si="51"/>
        <v>11</v>
      </c>
      <c r="AL63" s="127">
        <f t="shared" si="51"/>
        <v>11</v>
      </c>
      <c r="AM63" s="127">
        <f t="shared" si="51"/>
        <v>11</v>
      </c>
      <c r="AN63" s="127">
        <f t="shared" si="51"/>
        <v>11</v>
      </c>
      <c r="AO63" s="127">
        <f t="shared" si="51"/>
        <v>11</v>
      </c>
      <c r="AP63" s="2">
        <f t="shared" si="51"/>
        <v>11</v>
      </c>
      <c r="AQ63" s="2">
        <f>COUNTIF(AQ5:AQ62,"T")</f>
        <v>11</v>
      </c>
      <c r="AR63" s="2">
        <f t="shared" si="51"/>
        <v>11</v>
      </c>
      <c r="AS63" s="2">
        <f t="shared" si="51"/>
        <v>11</v>
      </c>
      <c r="AT63" s="2">
        <f t="shared" si="51"/>
        <v>11</v>
      </c>
      <c r="AU63" s="2">
        <f t="shared" si="51"/>
        <v>11</v>
      </c>
      <c r="AV63" s="2">
        <f t="shared" si="51"/>
        <v>11</v>
      </c>
      <c r="AW63" s="2">
        <f t="shared" si="51"/>
        <v>11</v>
      </c>
      <c r="AX63" s="2">
        <f t="shared" si="51"/>
        <v>11</v>
      </c>
      <c r="AY63" s="2">
        <f t="shared" si="51"/>
        <v>11</v>
      </c>
      <c r="AZ63" s="2">
        <f t="shared" si="51"/>
        <v>11</v>
      </c>
      <c r="BA63" s="2">
        <f t="shared" si="51"/>
        <v>11</v>
      </c>
      <c r="BB63" s="2">
        <f t="shared" si="51"/>
        <v>11</v>
      </c>
      <c r="BC63" s="2">
        <f t="shared" si="51"/>
        <v>11</v>
      </c>
      <c r="BD63" s="2">
        <f t="shared" si="51"/>
        <v>11</v>
      </c>
      <c r="BE63" s="2">
        <f t="shared" si="51"/>
        <v>11</v>
      </c>
      <c r="BF63" s="2">
        <f>COUNTIF(BF5:BF62,"T")</f>
        <v>11</v>
      </c>
      <c r="BG63" s="2">
        <f>COUNTIF(BG5:BG62,"T")</f>
        <v>11</v>
      </c>
      <c r="BH63" s="2">
        <f>COUNTIF(BH5:BH62,"T")</f>
        <v>11</v>
      </c>
      <c r="BI63" s="2">
        <f>COUNTIF(BI5:BI62,"T")</f>
        <v>11</v>
      </c>
      <c r="BJ63" s="2">
        <f aca="true" t="shared" si="52" ref="BJ63:BO63">COUNTIF(BJ5:BJ62,"T")</f>
        <v>11</v>
      </c>
      <c r="BK63" s="2">
        <f t="shared" si="52"/>
        <v>11</v>
      </c>
      <c r="BL63" s="2">
        <f t="shared" si="52"/>
        <v>0</v>
      </c>
      <c r="BM63" s="2">
        <f t="shared" si="52"/>
        <v>0</v>
      </c>
      <c r="BN63" s="2">
        <f t="shared" si="52"/>
        <v>0</v>
      </c>
      <c r="BO63" s="2">
        <f t="shared" si="52"/>
        <v>0</v>
      </c>
      <c r="BQ63" s="2">
        <f aca="true" t="shared" si="53" ref="BQ63:DG63">SUM(BQ5:BQ62)</f>
        <v>990</v>
      </c>
      <c r="BR63" s="170">
        <f t="shared" si="53"/>
        <v>976</v>
      </c>
      <c r="BS63" s="2">
        <f t="shared" si="53"/>
        <v>990</v>
      </c>
      <c r="BT63" s="2">
        <f t="shared" si="53"/>
        <v>990</v>
      </c>
      <c r="BU63" s="2">
        <f t="shared" si="53"/>
        <v>990</v>
      </c>
      <c r="BV63" s="2">
        <f t="shared" si="53"/>
        <v>990</v>
      </c>
      <c r="BW63" s="2">
        <f t="shared" si="53"/>
        <v>990</v>
      </c>
      <c r="BX63" s="2">
        <f t="shared" si="53"/>
        <v>990</v>
      </c>
      <c r="BY63" s="2">
        <f t="shared" si="53"/>
        <v>990</v>
      </c>
      <c r="BZ63" s="170">
        <f t="shared" si="53"/>
        <v>979</v>
      </c>
      <c r="CA63" s="170">
        <f t="shared" si="53"/>
        <v>989</v>
      </c>
      <c r="CB63" s="170">
        <f t="shared" si="53"/>
        <v>964</v>
      </c>
      <c r="CC63" s="2">
        <f t="shared" si="53"/>
        <v>990</v>
      </c>
      <c r="CD63" s="2">
        <f t="shared" si="53"/>
        <v>990</v>
      </c>
      <c r="CE63" s="2">
        <f t="shared" si="53"/>
        <v>990</v>
      </c>
      <c r="CF63" s="2">
        <f t="shared" si="53"/>
        <v>990</v>
      </c>
      <c r="CG63" s="2">
        <f t="shared" si="53"/>
        <v>990</v>
      </c>
      <c r="CH63" s="2">
        <f t="shared" si="53"/>
        <v>990</v>
      </c>
      <c r="CI63" s="2">
        <f t="shared" si="53"/>
        <v>990</v>
      </c>
      <c r="CJ63" s="2">
        <f t="shared" si="53"/>
        <v>990</v>
      </c>
      <c r="CK63" s="2">
        <f t="shared" si="53"/>
        <v>990</v>
      </c>
      <c r="CL63" s="2">
        <f t="shared" si="53"/>
        <v>990</v>
      </c>
      <c r="CM63" s="170">
        <f t="shared" si="53"/>
        <v>959</v>
      </c>
      <c r="CN63" s="2">
        <f t="shared" si="53"/>
        <v>990</v>
      </c>
      <c r="CO63" s="2">
        <f t="shared" si="53"/>
        <v>990</v>
      </c>
      <c r="CP63" s="170">
        <f t="shared" si="53"/>
        <v>975</v>
      </c>
      <c r="CQ63" s="2">
        <f t="shared" si="53"/>
        <v>990</v>
      </c>
      <c r="CR63" s="170">
        <f t="shared" si="53"/>
        <v>960</v>
      </c>
      <c r="CS63" s="2">
        <f t="shared" si="53"/>
        <v>990</v>
      </c>
      <c r="CT63" s="2">
        <f t="shared" si="53"/>
        <v>990</v>
      </c>
      <c r="CU63" s="2">
        <f t="shared" si="53"/>
        <v>990</v>
      </c>
      <c r="CV63" s="170">
        <f t="shared" si="53"/>
        <v>989</v>
      </c>
      <c r="CW63" s="2">
        <f t="shared" si="53"/>
        <v>990</v>
      </c>
      <c r="CX63" s="2">
        <f t="shared" si="53"/>
        <v>990</v>
      </c>
      <c r="CY63" s="2">
        <f t="shared" si="53"/>
        <v>990</v>
      </c>
      <c r="CZ63" s="2">
        <f t="shared" si="53"/>
        <v>990</v>
      </c>
      <c r="DA63" s="2">
        <f t="shared" si="53"/>
        <v>990</v>
      </c>
      <c r="DB63" s="2">
        <f t="shared" si="53"/>
        <v>990</v>
      </c>
      <c r="DC63" s="170">
        <f t="shared" si="53"/>
        <v>960</v>
      </c>
      <c r="DD63" s="2">
        <f t="shared" si="53"/>
        <v>990</v>
      </c>
      <c r="DE63" s="2">
        <f t="shared" si="53"/>
        <v>0</v>
      </c>
      <c r="DF63" s="2">
        <f t="shared" si="53"/>
        <v>0</v>
      </c>
      <c r="DG63" s="2">
        <f t="shared" si="53"/>
        <v>0</v>
      </c>
      <c r="DH63" s="2">
        <f>SUM(DH5:DH62)</f>
        <v>0</v>
      </c>
      <c r="DJ63" s="2">
        <f aca="true" t="shared" si="54" ref="DJ63:EW63">COUNTIF(DJ5:DJ62,"E")</f>
        <v>3</v>
      </c>
      <c r="DK63" s="2">
        <f t="shared" si="54"/>
        <v>3</v>
      </c>
      <c r="DL63" s="2">
        <f t="shared" si="54"/>
        <v>3</v>
      </c>
      <c r="DM63" s="2">
        <f t="shared" si="54"/>
        <v>3</v>
      </c>
      <c r="DN63" s="2">
        <f t="shared" si="54"/>
        <v>3</v>
      </c>
      <c r="DO63" s="2">
        <f t="shared" si="54"/>
        <v>3</v>
      </c>
      <c r="DP63" s="2">
        <f t="shared" si="54"/>
        <v>3</v>
      </c>
      <c r="DQ63" s="2">
        <f t="shared" si="54"/>
        <v>3</v>
      </c>
      <c r="DR63" s="2">
        <f t="shared" si="54"/>
        <v>3</v>
      </c>
      <c r="DS63" s="2">
        <f t="shared" si="54"/>
        <v>3</v>
      </c>
      <c r="DT63" s="2">
        <f t="shared" si="54"/>
        <v>3</v>
      </c>
      <c r="DU63" s="2">
        <f t="shared" si="54"/>
        <v>3</v>
      </c>
      <c r="DV63" s="2">
        <f t="shared" si="54"/>
        <v>3</v>
      </c>
      <c r="DW63" s="2">
        <f t="shared" si="54"/>
        <v>3</v>
      </c>
      <c r="DX63" s="2">
        <f t="shared" si="54"/>
        <v>3</v>
      </c>
      <c r="DY63" s="2">
        <f t="shared" si="54"/>
        <v>3</v>
      </c>
      <c r="DZ63" s="2">
        <f t="shared" si="54"/>
        <v>3</v>
      </c>
      <c r="EA63" s="2">
        <f t="shared" si="54"/>
        <v>3</v>
      </c>
      <c r="EB63" s="2">
        <f t="shared" si="54"/>
        <v>3</v>
      </c>
      <c r="EC63" s="2">
        <f t="shared" si="54"/>
        <v>3</v>
      </c>
      <c r="ED63" s="2">
        <f t="shared" si="54"/>
        <v>2</v>
      </c>
      <c r="EE63" s="2">
        <f t="shared" si="54"/>
        <v>3</v>
      </c>
      <c r="EF63" s="2">
        <f t="shared" si="54"/>
        <v>3</v>
      </c>
      <c r="EG63" s="2">
        <f t="shared" si="54"/>
        <v>3</v>
      </c>
      <c r="EH63" s="2">
        <f t="shared" si="54"/>
        <v>3</v>
      </c>
      <c r="EI63" s="2">
        <f t="shared" si="54"/>
        <v>3</v>
      </c>
      <c r="EJ63" s="2">
        <f t="shared" si="54"/>
        <v>3</v>
      </c>
      <c r="EK63" s="2">
        <f t="shared" si="54"/>
        <v>3</v>
      </c>
      <c r="EL63" s="2">
        <f t="shared" si="54"/>
        <v>2</v>
      </c>
      <c r="EM63" s="2">
        <f t="shared" si="54"/>
        <v>3</v>
      </c>
      <c r="EN63" s="2">
        <f t="shared" si="54"/>
        <v>3</v>
      </c>
      <c r="EO63" s="2">
        <f t="shared" si="54"/>
        <v>3</v>
      </c>
      <c r="EP63" s="2">
        <f t="shared" si="54"/>
        <v>3</v>
      </c>
      <c r="EQ63" s="2">
        <f t="shared" si="54"/>
        <v>3</v>
      </c>
      <c r="ER63" s="2">
        <f t="shared" si="54"/>
        <v>3</v>
      </c>
      <c r="ES63" s="2">
        <f t="shared" si="54"/>
        <v>3</v>
      </c>
      <c r="ET63" s="2">
        <f t="shared" si="54"/>
        <v>3</v>
      </c>
      <c r="EU63" s="2">
        <f t="shared" si="54"/>
        <v>3</v>
      </c>
      <c r="EV63" s="2">
        <f t="shared" si="54"/>
        <v>3</v>
      </c>
      <c r="EW63" s="2">
        <f t="shared" si="54"/>
        <v>3</v>
      </c>
      <c r="EX63" s="2">
        <f aca="true" t="shared" si="55" ref="EX63:GF63">SUM(EX5:EX62)</f>
        <v>139</v>
      </c>
      <c r="EY63" s="2">
        <f t="shared" si="55"/>
        <v>3</v>
      </c>
      <c r="EZ63" s="2">
        <f t="shared" si="55"/>
        <v>5</v>
      </c>
      <c r="FA63" s="2">
        <f t="shared" si="55"/>
        <v>2</v>
      </c>
      <c r="FB63" s="2">
        <f t="shared" si="55"/>
        <v>3</v>
      </c>
      <c r="FC63" s="2">
        <f t="shared" si="55"/>
        <v>5</v>
      </c>
      <c r="FD63" s="2">
        <f t="shared" si="55"/>
        <v>2</v>
      </c>
      <c r="FE63" s="2">
        <f t="shared" si="55"/>
        <v>4</v>
      </c>
      <c r="FF63" s="2">
        <f t="shared" si="55"/>
        <v>4</v>
      </c>
      <c r="FG63" s="2">
        <f t="shared" si="55"/>
        <v>3</v>
      </c>
      <c r="FH63" s="2">
        <f t="shared" si="55"/>
        <v>4</v>
      </c>
      <c r="FI63" s="2">
        <f t="shared" si="55"/>
        <v>5</v>
      </c>
      <c r="FJ63" s="2">
        <f t="shared" si="55"/>
        <v>4</v>
      </c>
      <c r="FK63" s="2">
        <f t="shared" si="55"/>
        <v>3</v>
      </c>
      <c r="FL63" s="2">
        <f t="shared" si="55"/>
        <v>2</v>
      </c>
      <c r="FM63" s="2">
        <f t="shared" si="55"/>
        <v>4</v>
      </c>
      <c r="FN63" s="2">
        <f t="shared" si="55"/>
        <v>1</v>
      </c>
      <c r="FO63" s="2">
        <f t="shared" si="55"/>
        <v>2</v>
      </c>
      <c r="FP63" s="2">
        <f t="shared" si="55"/>
        <v>2</v>
      </c>
      <c r="FQ63" s="2">
        <f t="shared" si="55"/>
        <v>3</v>
      </c>
      <c r="FR63" s="2">
        <f t="shared" si="55"/>
        <v>4</v>
      </c>
      <c r="FS63" s="2">
        <f t="shared" si="55"/>
        <v>4</v>
      </c>
      <c r="FT63" s="2">
        <f t="shared" si="55"/>
        <v>2</v>
      </c>
      <c r="FU63" s="2">
        <f t="shared" si="55"/>
        <v>5</v>
      </c>
      <c r="FV63" s="2">
        <f t="shared" si="55"/>
        <v>2</v>
      </c>
      <c r="FW63" s="2">
        <f t="shared" si="55"/>
        <v>5</v>
      </c>
      <c r="FX63" s="2">
        <f t="shared" si="55"/>
        <v>5</v>
      </c>
      <c r="FY63" s="2">
        <f t="shared" si="55"/>
        <v>3</v>
      </c>
      <c r="FZ63" s="2">
        <f t="shared" si="55"/>
        <v>3</v>
      </c>
      <c r="GA63" s="2">
        <f t="shared" si="55"/>
        <v>4</v>
      </c>
      <c r="GB63" s="2">
        <f t="shared" si="55"/>
        <v>6</v>
      </c>
      <c r="GC63" s="2">
        <f t="shared" si="55"/>
        <v>2</v>
      </c>
      <c r="GD63" s="2">
        <f t="shared" si="55"/>
        <v>4</v>
      </c>
      <c r="GE63" s="2">
        <f t="shared" si="55"/>
        <v>2</v>
      </c>
      <c r="GF63" s="2">
        <f t="shared" si="55"/>
        <v>2</v>
      </c>
      <c r="GG63" s="2">
        <f aca="true" t="shared" si="56" ref="GG63:GP63">SUM(GG5:GG62)</f>
        <v>4</v>
      </c>
      <c r="GH63" s="2">
        <f t="shared" si="56"/>
        <v>5</v>
      </c>
      <c r="GI63" s="2">
        <f t="shared" si="56"/>
        <v>3</v>
      </c>
      <c r="GJ63" s="2">
        <f t="shared" si="56"/>
        <v>4</v>
      </c>
      <c r="GK63" s="2">
        <f t="shared" si="56"/>
        <v>5</v>
      </c>
      <c r="GL63" s="2">
        <f t="shared" si="56"/>
        <v>4</v>
      </c>
      <c r="GM63" s="2">
        <f t="shared" si="56"/>
        <v>0</v>
      </c>
      <c r="GN63" s="2">
        <f t="shared" si="56"/>
        <v>0</v>
      </c>
      <c r="GO63" s="2">
        <f t="shared" si="56"/>
        <v>0</v>
      </c>
      <c r="GP63" s="2">
        <f t="shared" si="56"/>
        <v>0</v>
      </c>
      <c r="GQ63" s="2">
        <f>SUM(GQ8:GQ62)</f>
        <v>72</v>
      </c>
      <c r="GR63" s="2">
        <f aca="true" t="shared" si="57" ref="GR63:GZ63">SUM(GR9:GR62)</f>
        <v>0</v>
      </c>
      <c r="GS63" s="2">
        <f t="shared" si="57"/>
        <v>1</v>
      </c>
      <c r="GT63" s="2">
        <f t="shared" si="57"/>
        <v>2</v>
      </c>
      <c r="GU63" s="2">
        <f t="shared" si="57"/>
        <v>1</v>
      </c>
      <c r="GV63" s="2">
        <f t="shared" si="57"/>
        <v>3</v>
      </c>
      <c r="GW63" s="2">
        <f t="shared" si="57"/>
        <v>0</v>
      </c>
      <c r="GX63" s="2">
        <f t="shared" si="57"/>
        <v>0</v>
      </c>
      <c r="GY63" s="2">
        <f t="shared" si="57"/>
        <v>4</v>
      </c>
      <c r="GZ63" s="2">
        <f t="shared" si="57"/>
        <v>1</v>
      </c>
      <c r="HA63" s="2">
        <f aca="true" t="shared" si="58" ref="HA63:II63">SUM(HA8:HA62)</f>
        <v>1</v>
      </c>
      <c r="HB63" s="2">
        <f t="shared" si="58"/>
        <v>1</v>
      </c>
      <c r="HC63" s="2">
        <f t="shared" si="58"/>
        <v>4</v>
      </c>
      <c r="HD63" s="2">
        <f t="shared" si="58"/>
        <v>1</v>
      </c>
      <c r="HE63" s="2">
        <f t="shared" si="58"/>
        <v>8</v>
      </c>
      <c r="HF63" s="2">
        <f t="shared" si="58"/>
        <v>3</v>
      </c>
      <c r="HG63" s="2">
        <f t="shared" si="58"/>
        <v>1</v>
      </c>
      <c r="HH63" s="2">
        <f t="shared" si="58"/>
        <v>2</v>
      </c>
      <c r="HI63" s="2">
        <f t="shared" si="58"/>
        <v>4</v>
      </c>
      <c r="HJ63" s="2">
        <f t="shared" si="58"/>
        <v>2</v>
      </c>
      <c r="HK63" s="2">
        <f t="shared" si="58"/>
        <v>0</v>
      </c>
      <c r="HL63" s="2">
        <f t="shared" si="58"/>
        <v>1</v>
      </c>
      <c r="HM63" s="2">
        <f t="shared" si="58"/>
        <v>5</v>
      </c>
      <c r="HN63" s="2">
        <f t="shared" si="58"/>
        <v>1</v>
      </c>
      <c r="HO63" s="2">
        <f t="shared" si="58"/>
        <v>1</v>
      </c>
      <c r="HP63" s="2">
        <f t="shared" si="58"/>
        <v>2</v>
      </c>
      <c r="HQ63" s="2">
        <f t="shared" si="58"/>
        <v>1</v>
      </c>
      <c r="HR63" s="2">
        <f t="shared" si="58"/>
        <v>0</v>
      </c>
      <c r="HS63" s="2">
        <f t="shared" si="58"/>
        <v>2</v>
      </c>
      <c r="HT63" s="2">
        <f t="shared" si="58"/>
        <v>3</v>
      </c>
      <c r="HU63" s="2">
        <f t="shared" si="58"/>
        <v>0</v>
      </c>
      <c r="HV63" s="2">
        <f t="shared" si="58"/>
        <v>3</v>
      </c>
      <c r="HW63" s="2">
        <f t="shared" si="58"/>
        <v>1</v>
      </c>
      <c r="HX63" s="2">
        <f t="shared" si="58"/>
        <v>3</v>
      </c>
      <c r="HY63" s="2">
        <f t="shared" si="58"/>
        <v>2</v>
      </c>
      <c r="HZ63" s="2">
        <f t="shared" si="58"/>
        <v>1</v>
      </c>
      <c r="IA63" s="2">
        <f t="shared" si="58"/>
        <v>1</v>
      </c>
      <c r="IB63" s="2">
        <f t="shared" si="58"/>
        <v>1</v>
      </c>
      <c r="IC63" s="2">
        <f t="shared" si="58"/>
        <v>2</v>
      </c>
      <c r="ID63" s="2">
        <f t="shared" si="58"/>
        <v>2</v>
      </c>
      <c r="IE63" s="2">
        <f t="shared" si="58"/>
        <v>1</v>
      </c>
      <c r="IF63" s="2">
        <f t="shared" si="58"/>
        <v>0</v>
      </c>
      <c r="IG63" s="2">
        <f t="shared" si="58"/>
        <v>0</v>
      </c>
      <c r="IH63" s="2">
        <f t="shared" si="58"/>
        <v>0</v>
      </c>
      <c r="II63" s="2">
        <f t="shared" si="58"/>
        <v>0</v>
      </c>
    </row>
    <row r="64" spans="1:243" ht="87" customHeight="1" thickBot="1">
      <c r="A64" s="129"/>
      <c r="B64" s="36"/>
      <c r="C64" s="144" t="s">
        <v>0</v>
      </c>
      <c r="D64" s="144" t="s">
        <v>1</v>
      </c>
      <c r="E64" s="144" t="s">
        <v>2</v>
      </c>
      <c r="F64" s="144" t="s">
        <v>3</v>
      </c>
      <c r="G64" s="144" t="s">
        <v>4</v>
      </c>
      <c r="H64" s="144" t="s">
        <v>5</v>
      </c>
      <c r="I64" s="144" t="s">
        <v>6</v>
      </c>
      <c r="J64" s="144" t="s">
        <v>7</v>
      </c>
      <c r="K64" s="144" t="s">
        <v>8</v>
      </c>
      <c r="L64" s="144" t="s">
        <v>101</v>
      </c>
      <c r="M64" s="144" t="s">
        <v>95</v>
      </c>
      <c r="N64" s="144" t="s">
        <v>96</v>
      </c>
      <c r="O64" s="144" t="s">
        <v>97</v>
      </c>
      <c r="P64" s="144" t="s">
        <v>98</v>
      </c>
      <c r="Q64" s="144" t="s">
        <v>99</v>
      </c>
      <c r="R64" s="144" t="s">
        <v>9</v>
      </c>
      <c r="S64" s="144" t="s">
        <v>10</v>
      </c>
      <c r="T64" s="144" t="s">
        <v>11</v>
      </c>
      <c r="U64" s="144" t="s">
        <v>12</v>
      </c>
      <c r="V64" s="145" t="s">
        <v>13</v>
      </c>
      <c r="W64" s="142" t="s">
        <v>125</v>
      </c>
      <c r="X64" s="143">
        <f>COUNTIF(X5:X56,"C")+COUNTIF(X5:X56,"T")</f>
        <v>16</v>
      </c>
      <c r="Y64" s="143">
        <f aca="true" t="shared" si="59" ref="Y64:BO64">COUNTIF(Y5:Y56,"C")+COUNTIF(Y5:Y56,"T")</f>
        <v>16</v>
      </c>
      <c r="Z64" s="143">
        <f t="shared" si="59"/>
        <v>16</v>
      </c>
      <c r="AA64" s="143">
        <f t="shared" si="59"/>
        <v>16</v>
      </c>
      <c r="AB64" s="143">
        <f t="shared" si="59"/>
        <v>16</v>
      </c>
      <c r="AC64" s="143">
        <f t="shared" si="59"/>
        <v>16</v>
      </c>
      <c r="AD64" s="143">
        <f t="shared" si="59"/>
        <v>16</v>
      </c>
      <c r="AE64" s="143">
        <f t="shared" si="59"/>
        <v>16</v>
      </c>
      <c r="AF64" s="143">
        <f t="shared" si="59"/>
        <v>16</v>
      </c>
      <c r="AG64" s="143">
        <f t="shared" si="59"/>
        <v>16</v>
      </c>
      <c r="AH64" s="143">
        <f t="shared" si="59"/>
        <v>16</v>
      </c>
      <c r="AI64" s="143">
        <f t="shared" si="59"/>
        <v>16</v>
      </c>
      <c r="AJ64" s="143">
        <f t="shared" si="59"/>
        <v>16</v>
      </c>
      <c r="AK64" s="143">
        <f t="shared" si="59"/>
        <v>16</v>
      </c>
      <c r="AL64" s="143">
        <f t="shared" si="59"/>
        <v>16</v>
      </c>
      <c r="AM64" s="143">
        <f t="shared" si="59"/>
        <v>16</v>
      </c>
      <c r="AN64" s="143">
        <f t="shared" si="59"/>
        <v>16</v>
      </c>
      <c r="AO64" s="143">
        <f t="shared" si="59"/>
        <v>16</v>
      </c>
      <c r="AP64" s="143">
        <f t="shared" si="59"/>
        <v>16</v>
      </c>
      <c r="AQ64" s="143">
        <f t="shared" si="59"/>
        <v>16</v>
      </c>
      <c r="AR64" s="143">
        <f t="shared" si="59"/>
        <v>16</v>
      </c>
      <c r="AS64" s="143">
        <f t="shared" si="59"/>
        <v>16</v>
      </c>
      <c r="AT64" s="143">
        <f t="shared" si="59"/>
        <v>16</v>
      </c>
      <c r="AU64" s="143">
        <f t="shared" si="59"/>
        <v>16</v>
      </c>
      <c r="AV64" s="143">
        <f t="shared" si="59"/>
        <v>16</v>
      </c>
      <c r="AW64" s="143">
        <f t="shared" si="59"/>
        <v>16</v>
      </c>
      <c r="AX64" s="143">
        <f t="shared" si="59"/>
        <v>16</v>
      </c>
      <c r="AY64" s="143">
        <f t="shared" si="59"/>
        <v>16</v>
      </c>
      <c r="AZ64" s="143">
        <f t="shared" si="59"/>
        <v>16</v>
      </c>
      <c r="BA64" s="143">
        <f t="shared" si="59"/>
        <v>16</v>
      </c>
      <c r="BB64" s="143">
        <f t="shared" si="59"/>
        <v>16</v>
      </c>
      <c r="BC64" s="143">
        <f t="shared" si="59"/>
        <v>16</v>
      </c>
      <c r="BD64" s="143">
        <f t="shared" si="59"/>
        <v>16</v>
      </c>
      <c r="BE64" s="159">
        <f t="shared" si="59"/>
        <v>15</v>
      </c>
      <c r="BF64" s="143">
        <f t="shared" si="59"/>
        <v>16</v>
      </c>
      <c r="BG64" s="143">
        <f t="shared" si="59"/>
        <v>16</v>
      </c>
      <c r="BH64" s="159">
        <f t="shared" si="59"/>
        <v>15</v>
      </c>
      <c r="BI64" s="143">
        <f t="shared" si="59"/>
        <v>16</v>
      </c>
      <c r="BJ64" s="143">
        <f t="shared" si="59"/>
        <v>16</v>
      </c>
      <c r="BK64" s="143">
        <f t="shared" si="59"/>
        <v>16</v>
      </c>
      <c r="BL64" s="143">
        <f t="shared" si="59"/>
        <v>0</v>
      </c>
      <c r="BM64" s="143">
        <f t="shared" si="59"/>
        <v>0</v>
      </c>
      <c r="BN64" s="143">
        <f t="shared" si="59"/>
        <v>0</v>
      </c>
      <c r="BO64" s="143">
        <f t="shared" si="59"/>
        <v>0</v>
      </c>
      <c r="BP64" s="3"/>
      <c r="BQ64" s="3"/>
      <c r="BR64" s="3"/>
      <c r="BS64" s="3"/>
      <c r="BT64" s="3"/>
      <c r="BU64" s="3"/>
      <c r="BV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J64" s="172">
        <f>COUNTIF(DJ5:DJ62,"I")</f>
        <v>3</v>
      </c>
      <c r="DK64" s="172">
        <f aca="true" t="shared" si="60" ref="DK64:EW64">COUNTIF(DK5:DK62,"I")</f>
        <v>3</v>
      </c>
      <c r="DL64" s="172">
        <f t="shared" si="60"/>
        <v>3</v>
      </c>
      <c r="DM64" s="172">
        <f t="shared" si="60"/>
        <v>3</v>
      </c>
      <c r="DN64" s="172">
        <f t="shared" si="60"/>
        <v>3</v>
      </c>
      <c r="DO64" s="172">
        <f t="shared" si="60"/>
        <v>3</v>
      </c>
      <c r="DP64" s="172">
        <f t="shared" si="60"/>
        <v>3</v>
      </c>
      <c r="DQ64" s="172">
        <f t="shared" si="60"/>
        <v>3</v>
      </c>
      <c r="DR64" s="172">
        <f t="shared" si="60"/>
        <v>3</v>
      </c>
      <c r="DS64" s="172">
        <f t="shared" si="60"/>
        <v>3</v>
      </c>
      <c r="DT64" s="172">
        <f t="shared" si="60"/>
        <v>3</v>
      </c>
      <c r="DU64" s="172">
        <f t="shared" si="60"/>
        <v>3</v>
      </c>
      <c r="DV64" s="172">
        <f t="shared" si="60"/>
        <v>3</v>
      </c>
      <c r="DW64" s="172">
        <f t="shared" si="60"/>
        <v>3</v>
      </c>
      <c r="DX64" s="172">
        <f t="shared" si="60"/>
        <v>3</v>
      </c>
      <c r="DY64" s="172">
        <f t="shared" si="60"/>
        <v>4</v>
      </c>
      <c r="DZ64" s="172">
        <f t="shared" si="60"/>
        <v>3</v>
      </c>
      <c r="EA64" s="172">
        <f t="shared" si="60"/>
        <v>3</v>
      </c>
      <c r="EB64" s="172">
        <f t="shared" si="60"/>
        <v>3</v>
      </c>
      <c r="EC64" s="172">
        <f t="shared" si="60"/>
        <v>3</v>
      </c>
      <c r="ED64" s="172">
        <f t="shared" si="60"/>
        <v>2</v>
      </c>
      <c r="EE64" s="172">
        <f t="shared" si="60"/>
        <v>3</v>
      </c>
      <c r="EF64" s="172">
        <f t="shared" si="60"/>
        <v>3</v>
      </c>
      <c r="EG64" s="172">
        <f t="shared" si="60"/>
        <v>3</v>
      </c>
      <c r="EH64" s="172">
        <f t="shared" si="60"/>
        <v>3</v>
      </c>
      <c r="EI64" s="172">
        <f t="shared" si="60"/>
        <v>3</v>
      </c>
      <c r="EJ64" s="172">
        <f t="shared" si="60"/>
        <v>3</v>
      </c>
      <c r="EK64" s="172">
        <f t="shared" si="60"/>
        <v>3</v>
      </c>
      <c r="EL64" s="172">
        <f t="shared" si="60"/>
        <v>2</v>
      </c>
      <c r="EM64" s="172">
        <f t="shared" si="60"/>
        <v>3</v>
      </c>
      <c r="EN64" s="172">
        <f t="shared" si="60"/>
        <v>3</v>
      </c>
      <c r="EO64" s="172">
        <f t="shared" si="60"/>
        <v>3</v>
      </c>
      <c r="EP64" s="172">
        <f t="shared" si="60"/>
        <v>3</v>
      </c>
      <c r="EQ64" s="172">
        <f t="shared" si="60"/>
        <v>3</v>
      </c>
      <c r="ER64" s="172">
        <f t="shared" si="60"/>
        <v>3</v>
      </c>
      <c r="ES64" s="172">
        <f t="shared" si="60"/>
        <v>3</v>
      </c>
      <c r="ET64" s="172">
        <f t="shared" si="60"/>
        <v>3</v>
      </c>
      <c r="EU64" s="172">
        <f t="shared" si="60"/>
        <v>3</v>
      </c>
      <c r="EV64" s="172">
        <f t="shared" si="60"/>
        <v>3</v>
      </c>
      <c r="EW64" s="172">
        <f t="shared" si="60"/>
        <v>3</v>
      </c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</row>
    <row r="65" spans="3:243" ht="13.5" thickTop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</row>
    <row r="66" spans="3:243" ht="12.75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4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</row>
    <row r="67" spans="3:243" ht="12.75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4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</row>
    <row r="68" spans="3:243" ht="12.75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4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</row>
    <row r="69" spans="3:243" ht="12.7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4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</row>
    <row r="70" spans="3:243" ht="12.7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4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</row>
    <row r="71" spans="3:243" ht="12.7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4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</row>
    <row r="72" spans="3:243" ht="12.7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4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</row>
    <row r="73" spans="3:243" ht="12.7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4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</row>
    <row r="74" spans="3:243" ht="12.7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4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</row>
    <row r="75" spans="3:243" ht="12.7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4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</row>
    <row r="76" spans="3:243" ht="12.7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4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</row>
    <row r="77" spans="3:243" ht="12.7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4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</row>
    <row r="78" spans="3:243" ht="12.7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4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</row>
    <row r="79" spans="3:243" ht="12.7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4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</row>
    <row r="80" spans="3:243" ht="12.7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4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</row>
    <row r="81" spans="3:243" ht="12.7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4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</row>
    <row r="82" spans="3:243" ht="12.7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4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  <c r="CC82" s="3"/>
      <c r="CD82" s="3"/>
      <c r="CE82" s="3"/>
      <c r="CF82" s="3"/>
      <c r="CG82" s="3"/>
      <c r="CH82" s="3"/>
      <c r="CI82" s="3"/>
      <c r="CJ82" s="3"/>
      <c r="CK82" s="3"/>
      <c r="CL82" s="3"/>
      <c r="CM82" s="3"/>
      <c r="CN82" s="3"/>
      <c r="CO82" s="3"/>
      <c r="CP82" s="3"/>
      <c r="CQ82" s="3"/>
      <c r="CR82" s="3"/>
      <c r="CS82" s="3"/>
      <c r="CT82" s="3"/>
      <c r="CU82" s="3"/>
      <c r="CV82" s="3"/>
      <c r="CW82" s="3"/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</row>
    <row r="83" spans="3:243" ht="12.7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4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  <c r="CC83" s="3"/>
      <c r="CD83" s="3"/>
      <c r="CE83" s="3"/>
      <c r="CF83" s="3"/>
      <c r="CG83" s="3"/>
      <c r="CH83" s="3"/>
      <c r="CI83" s="3"/>
      <c r="CJ83" s="3"/>
      <c r="CK83" s="3"/>
      <c r="CL83" s="3"/>
      <c r="CM83" s="3"/>
      <c r="CN83" s="3"/>
      <c r="CO83" s="3"/>
      <c r="CP83" s="3"/>
      <c r="CQ83" s="3"/>
      <c r="CR83" s="3"/>
      <c r="CS83" s="3"/>
      <c r="CT83" s="3"/>
      <c r="CU83" s="3"/>
      <c r="CV83" s="3"/>
      <c r="CW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</row>
    <row r="84" spans="3:243" ht="12.7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4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</row>
    <row r="85" spans="3:243" ht="12.7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4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  <c r="CC85" s="3"/>
      <c r="CD85" s="3"/>
      <c r="CE85" s="3"/>
      <c r="CF85" s="3"/>
      <c r="CG85" s="3"/>
      <c r="CH85" s="3"/>
      <c r="CI85" s="3"/>
      <c r="CJ85" s="3"/>
      <c r="CK85" s="3"/>
      <c r="CL85" s="3"/>
      <c r="CM85" s="3"/>
      <c r="CN85" s="3"/>
      <c r="CO85" s="3"/>
      <c r="CP85" s="3"/>
      <c r="CQ85" s="3"/>
      <c r="CR85" s="3"/>
      <c r="CS85" s="3"/>
      <c r="CT85" s="3"/>
      <c r="CU85" s="3"/>
      <c r="CV85" s="3"/>
      <c r="CW85" s="3"/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</row>
    <row r="86" spans="3:243" ht="12.7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4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</row>
    <row r="87" spans="3:243" ht="12.7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4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</row>
    <row r="88" spans="3:243" ht="12.7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4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</row>
    <row r="89" spans="3:243" ht="12.7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4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</row>
    <row r="90" spans="3:243" ht="12.7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4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</row>
    <row r="91" spans="3:243" ht="12.7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4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</row>
    <row r="92" spans="3:243" ht="12.75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4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  <c r="CC92" s="3"/>
      <c r="CD92" s="3"/>
      <c r="CE92" s="3"/>
      <c r="CF92" s="3"/>
      <c r="CG92" s="3"/>
      <c r="CH92" s="3"/>
      <c r="CI92" s="3"/>
      <c r="CJ92" s="3"/>
      <c r="CK92" s="3"/>
      <c r="CL92" s="3"/>
      <c r="CM92" s="3"/>
      <c r="CN92" s="3"/>
      <c r="CO92" s="3"/>
      <c r="CP92" s="3"/>
      <c r="CQ92" s="3"/>
      <c r="CR92" s="3"/>
      <c r="CS92" s="3"/>
      <c r="CT92" s="3"/>
      <c r="CU92" s="3"/>
      <c r="CV92" s="3"/>
      <c r="CW92" s="3"/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</row>
    <row r="93" spans="3:243" ht="12.7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4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  <c r="CC93" s="3"/>
      <c r="CD93" s="3"/>
      <c r="CE93" s="3"/>
      <c r="CF93" s="3"/>
      <c r="CG93" s="3"/>
      <c r="CH93" s="3"/>
      <c r="CI93" s="3"/>
      <c r="CJ93" s="3"/>
      <c r="CK93" s="3"/>
      <c r="CL93" s="3"/>
      <c r="CM93" s="3"/>
      <c r="CN93" s="3"/>
      <c r="CO93" s="3"/>
      <c r="CP93" s="3"/>
      <c r="CQ93" s="3"/>
      <c r="CR93" s="3"/>
      <c r="CS93" s="3"/>
      <c r="CT93" s="3"/>
      <c r="CU93" s="3"/>
      <c r="CV93" s="3"/>
      <c r="CW93" s="3"/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</row>
    <row r="94" spans="3:243" ht="12.75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4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  <c r="CC94" s="3"/>
      <c r="CD94" s="3"/>
      <c r="CE94" s="3"/>
      <c r="CF94" s="3"/>
      <c r="CG94" s="3"/>
      <c r="CH94" s="3"/>
      <c r="CI94" s="3"/>
      <c r="CJ94" s="3"/>
      <c r="CK94" s="3"/>
      <c r="CL94" s="3"/>
      <c r="CM94" s="3"/>
      <c r="CN94" s="3"/>
      <c r="CO94" s="3"/>
      <c r="CP94" s="3"/>
      <c r="CQ94" s="3"/>
      <c r="CR94" s="3"/>
      <c r="CS94" s="3"/>
      <c r="CT94" s="3"/>
      <c r="CU94" s="3"/>
      <c r="CV94" s="3"/>
      <c r="CW94" s="3"/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</row>
    <row r="95" spans="3:243" ht="12.75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4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  <c r="CC95" s="3"/>
      <c r="CD95" s="3"/>
      <c r="CE95" s="3"/>
      <c r="CF95" s="3"/>
      <c r="CG95" s="3"/>
      <c r="CH95" s="3"/>
      <c r="CI95" s="3"/>
      <c r="CJ95" s="3"/>
      <c r="CK95" s="3"/>
      <c r="CL95" s="3"/>
      <c r="CM95" s="3"/>
      <c r="CN95" s="3"/>
      <c r="CO95" s="3"/>
      <c r="CP95" s="3"/>
      <c r="CQ95" s="3"/>
      <c r="CR95" s="3"/>
      <c r="CS95" s="3"/>
      <c r="CT95" s="3"/>
      <c r="CU95" s="3"/>
      <c r="CV95" s="3"/>
      <c r="CW95" s="3"/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</row>
    <row r="96" spans="3:243" ht="12.7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4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  <c r="CC96" s="3"/>
      <c r="CD96" s="3"/>
      <c r="CE96" s="3"/>
      <c r="CF96" s="3"/>
      <c r="CG96" s="3"/>
      <c r="CH96" s="3"/>
      <c r="CI96" s="3"/>
      <c r="CJ96" s="3"/>
      <c r="CK96" s="3"/>
      <c r="CL96" s="3"/>
      <c r="CM96" s="3"/>
      <c r="CN96" s="3"/>
      <c r="CO96" s="3"/>
      <c r="CP96" s="3"/>
      <c r="CQ96" s="3"/>
      <c r="CR96" s="3"/>
      <c r="CS96" s="3"/>
      <c r="CT96" s="3"/>
      <c r="CU96" s="3"/>
      <c r="CV96" s="3"/>
      <c r="CW96" s="3"/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  <c r="EX96" s="3"/>
      <c r="EY96" s="3"/>
      <c r="EZ96" s="3"/>
      <c r="FA96" s="3"/>
      <c r="FB96" s="3"/>
      <c r="FC96" s="3"/>
      <c r="FD96" s="3"/>
      <c r="FE96" s="3"/>
      <c r="FF96" s="3"/>
      <c r="FG96" s="3"/>
      <c r="FH96" s="3"/>
      <c r="FI96" s="3"/>
      <c r="FJ96" s="3"/>
      <c r="FK96" s="3"/>
      <c r="FL96" s="3"/>
      <c r="FM96" s="3"/>
      <c r="FN96" s="3"/>
      <c r="FO96" s="3"/>
      <c r="FP96" s="3"/>
      <c r="FQ96" s="3"/>
      <c r="FR96" s="3"/>
      <c r="FS96" s="3"/>
      <c r="FT96" s="3"/>
      <c r="FU96" s="3"/>
      <c r="FV96" s="3"/>
      <c r="FW96" s="3"/>
      <c r="FX96" s="3"/>
      <c r="FY96" s="3"/>
      <c r="FZ96" s="3"/>
      <c r="GA96" s="3"/>
      <c r="GB96" s="3"/>
      <c r="GC96" s="3"/>
      <c r="GD96" s="3"/>
      <c r="GE96" s="3"/>
      <c r="GF96" s="3"/>
      <c r="GG96" s="3"/>
      <c r="GH96" s="3"/>
      <c r="GI96" s="3"/>
      <c r="GJ96" s="3"/>
      <c r="GK96" s="3"/>
      <c r="GL96" s="3"/>
      <c r="GM96" s="3"/>
      <c r="GN96" s="3"/>
      <c r="GO96" s="3"/>
      <c r="GP96" s="3"/>
      <c r="GQ96" s="3"/>
      <c r="GR96" s="3"/>
      <c r="GS96" s="3"/>
      <c r="GT96" s="3"/>
      <c r="GU96" s="3"/>
      <c r="GV96" s="3"/>
      <c r="GW96" s="3"/>
      <c r="GX96" s="3"/>
      <c r="GY96" s="3"/>
      <c r="GZ96" s="3"/>
      <c r="HA96" s="3"/>
      <c r="HB96" s="3"/>
      <c r="HC96" s="3"/>
      <c r="HD96" s="3"/>
      <c r="HE96" s="3"/>
      <c r="HF96" s="3"/>
      <c r="HG96" s="3"/>
      <c r="HH96" s="3"/>
      <c r="HI96" s="3"/>
      <c r="HJ96" s="3"/>
      <c r="HK96" s="3"/>
      <c r="HL96" s="3"/>
      <c r="HM96" s="3"/>
      <c r="HN96" s="3"/>
      <c r="HO96" s="3"/>
      <c r="HP96" s="3"/>
      <c r="HQ96" s="3"/>
      <c r="HR96" s="3"/>
      <c r="HS96" s="3"/>
      <c r="HT96" s="3"/>
      <c r="HU96" s="3"/>
      <c r="HV96" s="3"/>
      <c r="HW96" s="3"/>
      <c r="HX96" s="3"/>
      <c r="HY96" s="3"/>
      <c r="HZ96" s="3"/>
      <c r="IA96" s="3"/>
      <c r="IB96" s="3"/>
      <c r="IC96" s="3"/>
      <c r="ID96" s="3"/>
      <c r="IE96" s="3"/>
      <c r="IF96" s="3"/>
      <c r="IG96" s="3"/>
      <c r="IH96" s="3"/>
      <c r="II96" s="3"/>
    </row>
    <row r="97" spans="3:243" ht="12.75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4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  <c r="IH97" s="3"/>
      <c r="II97" s="3"/>
    </row>
    <row r="98" spans="3:243" ht="12.75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4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EX98" s="3"/>
      <c r="EY98" s="3"/>
      <c r="EZ98" s="3"/>
      <c r="FA98" s="3"/>
      <c r="FB98" s="3"/>
      <c r="FC98" s="3"/>
      <c r="FD98" s="3"/>
      <c r="FE98" s="3"/>
      <c r="FF98" s="3"/>
      <c r="FG98" s="3"/>
      <c r="FH98" s="3"/>
      <c r="FI98" s="3"/>
      <c r="FJ98" s="3"/>
      <c r="FK98" s="3"/>
      <c r="FL98" s="3"/>
      <c r="FM98" s="3"/>
      <c r="FN98" s="3"/>
      <c r="FO98" s="3"/>
      <c r="FP98" s="3"/>
      <c r="FQ98" s="3"/>
      <c r="FR98" s="3"/>
      <c r="FS98" s="3"/>
      <c r="FT98" s="3"/>
      <c r="FU98" s="3"/>
      <c r="FV98" s="3"/>
      <c r="FW98" s="3"/>
      <c r="FX98" s="3"/>
      <c r="FY98" s="3"/>
      <c r="FZ98" s="3"/>
      <c r="GA98" s="3"/>
      <c r="GB98" s="3"/>
      <c r="GC98" s="3"/>
      <c r="GD98" s="3"/>
      <c r="GE98" s="3"/>
      <c r="GF98" s="3"/>
      <c r="GG98" s="3"/>
      <c r="GH98" s="3"/>
      <c r="GI98" s="3"/>
      <c r="GJ98" s="3"/>
      <c r="GK98" s="3"/>
      <c r="GL98" s="3"/>
      <c r="GM98" s="3"/>
      <c r="GN98" s="3"/>
      <c r="GO98" s="3"/>
      <c r="GP98" s="3"/>
      <c r="GQ98" s="3"/>
      <c r="GR98" s="3"/>
      <c r="GS98" s="3"/>
      <c r="GT98" s="3"/>
      <c r="GU98" s="3"/>
      <c r="GV98" s="3"/>
      <c r="GW98" s="3"/>
      <c r="GX98" s="3"/>
      <c r="GY98" s="3"/>
      <c r="GZ98" s="3"/>
      <c r="HA98" s="3"/>
      <c r="HB98" s="3"/>
      <c r="HC98" s="3"/>
      <c r="HD98" s="3"/>
      <c r="HE98" s="3"/>
      <c r="HF98" s="3"/>
      <c r="HG98" s="3"/>
      <c r="HH98" s="3"/>
      <c r="HI98" s="3"/>
      <c r="HJ98" s="3"/>
      <c r="HK98" s="3"/>
      <c r="HL98" s="3"/>
      <c r="HM98" s="3"/>
      <c r="HN98" s="3"/>
      <c r="HO98" s="3"/>
      <c r="HP98" s="3"/>
      <c r="HQ98" s="3"/>
      <c r="HR98" s="3"/>
      <c r="HS98" s="3"/>
      <c r="HT98" s="3"/>
      <c r="HU98" s="3"/>
      <c r="HV98" s="3"/>
      <c r="HW98" s="3"/>
      <c r="HX98" s="3"/>
      <c r="HY98" s="3"/>
      <c r="HZ98" s="3"/>
      <c r="IA98" s="3"/>
      <c r="IB98" s="3"/>
      <c r="IC98" s="3"/>
      <c r="ID98" s="3"/>
      <c r="IE98" s="3"/>
      <c r="IF98" s="3"/>
      <c r="IG98" s="3"/>
      <c r="IH98" s="3"/>
      <c r="II98" s="3"/>
    </row>
    <row r="99" spans="3:243" ht="12.7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4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  <c r="CC99" s="3"/>
      <c r="CD99" s="3"/>
      <c r="CE99" s="3"/>
      <c r="CF99" s="3"/>
      <c r="CG99" s="3"/>
      <c r="CH99" s="3"/>
      <c r="CI99" s="3"/>
      <c r="CJ99" s="3"/>
      <c r="CK99" s="3"/>
      <c r="CL99" s="3"/>
      <c r="CM99" s="3"/>
      <c r="CN99" s="3"/>
      <c r="CO99" s="3"/>
      <c r="CP99" s="3"/>
      <c r="CQ99" s="3"/>
      <c r="CR99" s="3"/>
      <c r="CS99" s="3"/>
      <c r="CT99" s="3"/>
      <c r="CU99" s="3"/>
      <c r="CV99" s="3"/>
      <c r="CW99" s="3"/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  <c r="EX99" s="3"/>
      <c r="EY99" s="3"/>
      <c r="EZ99" s="3"/>
      <c r="FA99" s="3"/>
      <c r="FB99" s="3"/>
      <c r="FC99" s="3"/>
      <c r="FD99" s="3"/>
      <c r="FE99" s="3"/>
      <c r="FF99" s="3"/>
      <c r="FG99" s="3"/>
      <c r="FH99" s="3"/>
      <c r="FI99" s="3"/>
      <c r="FJ99" s="3"/>
      <c r="FK99" s="3"/>
      <c r="FL99" s="3"/>
      <c r="FM99" s="3"/>
      <c r="FN99" s="3"/>
      <c r="FO99" s="3"/>
      <c r="FP99" s="3"/>
      <c r="FQ99" s="3"/>
      <c r="FR99" s="3"/>
      <c r="FS99" s="3"/>
      <c r="FT99" s="3"/>
      <c r="FU99" s="3"/>
      <c r="FV99" s="3"/>
      <c r="FW99" s="3"/>
      <c r="FX99" s="3"/>
      <c r="FY99" s="3"/>
      <c r="FZ99" s="3"/>
      <c r="GA99" s="3"/>
      <c r="GB99" s="3"/>
      <c r="GC99" s="3"/>
      <c r="GD99" s="3"/>
      <c r="GE99" s="3"/>
      <c r="GF99" s="3"/>
      <c r="GG99" s="3"/>
      <c r="GH99" s="3"/>
      <c r="GI99" s="3"/>
      <c r="GJ99" s="3"/>
      <c r="GK99" s="3"/>
      <c r="GL99" s="3"/>
      <c r="GM99" s="3"/>
      <c r="GN99" s="3"/>
      <c r="GO99" s="3"/>
      <c r="GP99" s="3"/>
      <c r="GQ99" s="3"/>
      <c r="GR99" s="3"/>
      <c r="GS99" s="3"/>
      <c r="GT99" s="3"/>
      <c r="GU99" s="3"/>
      <c r="GV99" s="3"/>
      <c r="GW99" s="3"/>
      <c r="GX99" s="3"/>
      <c r="GY99" s="3"/>
      <c r="GZ99" s="3"/>
      <c r="HA99" s="3"/>
      <c r="HB99" s="3"/>
      <c r="HC99" s="3"/>
      <c r="HD99" s="3"/>
      <c r="HE99" s="3"/>
      <c r="HF99" s="3"/>
      <c r="HG99" s="3"/>
      <c r="HH99" s="3"/>
      <c r="HI99" s="3"/>
      <c r="HJ99" s="3"/>
      <c r="HK99" s="3"/>
      <c r="HL99" s="3"/>
      <c r="HM99" s="3"/>
      <c r="HN99" s="3"/>
      <c r="HO99" s="3"/>
      <c r="HP99" s="3"/>
      <c r="HQ99" s="3"/>
      <c r="HR99" s="3"/>
      <c r="HS99" s="3"/>
      <c r="HT99" s="3"/>
      <c r="HU99" s="3"/>
      <c r="HV99" s="3"/>
      <c r="HW99" s="3"/>
      <c r="HX99" s="3"/>
      <c r="HY99" s="3"/>
      <c r="HZ99" s="3"/>
      <c r="IA99" s="3"/>
      <c r="IB99" s="3"/>
      <c r="IC99" s="3"/>
      <c r="ID99" s="3"/>
      <c r="IE99" s="3"/>
      <c r="IF99" s="3"/>
      <c r="IG99" s="3"/>
      <c r="IH99" s="3"/>
      <c r="II99" s="3"/>
    </row>
    <row r="100" spans="3:243" ht="12.75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4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  <c r="CC100" s="3"/>
      <c r="CD100" s="3"/>
      <c r="CE100" s="3"/>
      <c r="CF100" s="3"/>
      <c r="CG100" s="3"/>
      <c r="CH100" s="3"/>
      <c r="CI100" s="3"/>
      <c r="CJ100" s="3"/>
      <c r="CK100" s="3"/>
      <c r="CL100" s="3"/>
      <c r="CM100" s="3"/>
      <c r="CN100" s="3"/>
      <c r="CO100" s="3"/>
      <c r="CP100" s="3"/>
      <c r="CQ100" s="3"/>
      <c r="CR100" s="3"/>
      <c r="CS100" s="3"/>
      <c r="CT100" s="3"/>
      <c r="CU100" s="3"/>
      <c r="CV100" s="3"/>
      <c r="CW100" s="3"/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  <c r="EX100" s="3"/>
      <c r="EY100" s="3"/>
      <c r="EZ100" s="3"/>
      <c r="FA100" s="3"/>
      <c r="FB100" s="3"/>
      <c r="FC100" s="3"/>
      <c r="FD100" s="3"/>
      <c r="FE100" s="3"/>
      <c r="FF100" s="3"/>
      <c r="FG100" s="3"/>
      <c r="FH100" s="3"/>
      <c r="FI100" s="3"/>
      <c r="FJ100" s="3"/>
      <c r="FK100" s="3"/>
      <c r="FL100" s="3"/>
      <c r="FM100" s="3"/>
      <c r="FN100" s="3"/>
      <c r="FO100" s="3"/>
      <c r="FP100" s="3"/>
      <c r="FQ100" s="3"/>
      <c r="FR100" s="3"/>
      <c r="FS100" s="3"/>
      <c r="FT100" s="3"/>
      <c r="FU100" s="3"/>
      <c r="FV100" s="3"/>
      <c r="FW100" s="3"/>
      <c r="FX100" s="3"/>
      <c r="FY100" s="3"/>
      <c r="FZ100" s="3"/>
      <c r="GA100" s="3"/>
      <c r="GB100" s="3"/>
      <c r="GC100" s="3"/>
      <c r="GD100" s="3"/>
      <c r="GE100" s="3"/>
      <c r="GF100" s="3"/>
      <c r="GG100" s="3"/>
      <c r="GH100" s="3"/>
      <c r="GI100" s="3"/>
      <c r="GJ100" s="3"/>
      <c r="GK100" s="3"/>
      <c r="GL100" s="3"/>
      <c r="GM100" s="3"/>
      <c r="GN100" s="3"/>
      <c r="GO100" s="3"/>
      <c r="GP100" s="3"/>
      <c r="GQ100" s="3"/>
      <c r="GR100" s="3"/>
      <c r="GS100" s="3"/>
      <c r="GT100" s="3"/>
      <c r="GU100" s="3"/>
      <c r="GV100" s="3"/>
      <c r="GW100" s="3"/>
      <c r="GX100" s="3"/>
      <c r="GY100" s="3"/>
      <c r="GZ100" s="3"/>
      <c r="HA100" s="3"/>
      <c r="HB100" s="3"/>
      <c r="HC100" s="3"/>
      <c r="HD100" s="3"/>
      <c r="HE100" s="3"/>
      <c r="HF100" s="3"/>
      <c r="HG100" s="3"/>
      <c r="HH100" s="3"/>
      <c r="HI100" s="3"/>
      <c r="HJ100" s="3"/>
      <c r="HK100" s="3"/>
      <c r="HL100" s="3"/>
      <c r="HM100" s="3"/>
      <c r="HN100" s="3"/>
      <c r="HO100" s="3"/>
      <c r="HP100" s="3"/>
      <c r="HQ100" s="3"/>
      <c r="HR100" s="3"/>
      <c r="HS100" s="3"/>
      <c r="HT100" s="3"/>
      <c r="HU100" s="3"/>
      <c r="HV100" s="3"/>
      <c r="HW100" s="3"/>
      <c r="HX100" s="3"/>
      <c r="HY100" s="3"/>
      <c r="HZ100" s="3"/>
      <c r="IA100" s="3"/>
      <c r="IB100" s="3"/>
      <c r="IC100" s="3"/>
      <c r="ID100" s="3"/>
      <c r="IE100" s="3"/>
      <c r="IF100" s="3"/>
      <c r="IG100" s="3"/>
      <c r="IH100" s="3"/>
      <c r="II100" s="3"/>
    </row>
    <row r="101" spans="3:243" ht="12.75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4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  <c r="CC101" s="3"/>
      <c r="CD101" s="3"/>
      <c r="CE101" s="3"/>
      <c r="CF101" s="3"/>
      <c r="CG101" s="3"/>
      <c r="CH101" s="3"/>
      <c r="CI101" s="3"/>
      <c r="CJ101" s="3"/>
      <c r="CK101" s="3"/>
      <c r="CL101" s="3"/>
      <c r="CM101" s="3"/>
      <c r="CN101" s="3"/>
      <c r="CO101" s="3"/>
      <c r="CP101" s="3"/>
      <c r="CQ101" s="3"/>
      <c r="CR101" s="3"/>
      <c r="CS101" s="3"/>
      <c r="CT101" s="3"/>
      <c r="CU101" s="3"/>
      <c r="CV101" s="3"/>
      <c r="CW101" s="3"/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  <c r="EX101" s="3"/>
      <c r="EY101" s="3"/>
      <c r="EZ101" s="3"/>
      <c r="FA101" s="3"/>
      <c r="FB101" s="3"/>
      <c r="FC101" s="3"/>
      <c r="FD101" s="3"/>
      <c r="FE101" s="3"/>
      <c r="FF101" s="3"/>
      <c r="FG101" s="3"/>
      <c r="FH101" s="3"/>
      <c r="FI101" s="3"/>
      <c r="FJ101" s="3"/>
      <c r="FK101" s="3"/>
      <c r="FL101" s="3"/>
      <c r="FM101" s="3"/>
      <c r="FN101" s="3"/>
      <c r="FO101" s="3"/>
      <c r="FP101" s="3"/>
      <c r="FQ101" s="3"/>
      <c r="FR101" s="3"/>
      <c r="FS101" s="3"/>
      <c r="FT101" s="3"/>
      <c r="FU101" s="3"/>
      <c r="FV101" s="3"/>
      <c r="FW101" s="3"/>
      <c r="FX101" s="3"/>
      <c r="FY101" s="3"/>
      <c r="FZ101" s="3"/>
      <c r="GA101" s="3"/>
      <c r="GB101" s="3"/>
      <c r="GC101" s="3"/>
      <c r="GD101" s="3"/>
      <c r="GE101" s="3"/>
      <c r="GF101" s="3"/>
      <c r="GG101" s="3"/>
      <c r="GH101" s="3"/>
      <c r="GI101" s="3"/>
      <c r="GJ101" s="3"/>
      <c r="GK101" s="3"/>
      <c r="GL101" s="3"/>
      <c r="GM101" s="3"/>
      <c r="GN101" s="3"/>
      <c r="GO101" s="3"/>
      <c r="GP101" s="3"/>
      <c r="GQ101" s="3"/>
      <c r="GR101" s="3"/>
      <c r="GS101" s="3"/>
      <c r="GT101" s="3"/>
      <c r="GU101" s="3"/>
      <c r="GV101" s="3"/>
      <c r="GW101" s="3"/>
      <c r="GX101" s="3"/>
      <c r="GY101" s="3"/>
      <c r="GZ101" s="3"/>
      <c r="HA101" s="3"/>
      <c r="HB101" s="3"/>
      <c r="HC101" s="3"/>
      <c r="HD101" s="3"/>
      <c r="HE101" s="3"/>
      <c r="HF101" s="3"/>
      <c r="HG101" s="3"/>
      <c r="HH101" s="3"/>
      <c r="HI101" s="3"/>
      <c r="HJ101" s="3"/>
      <c r="HK101" s="3"/>
      <c r="HL101" s="3"/>
      <c r="HM101" s="3"/>
      <c r="HN101" s="3"/>
      <c r="HO101" s="3"/>
      <c r="HP101" s="3"/>
      <c r="HQ101" s="3"/>
      <c r="HR101" s="3"/>
      <c r="HS101" s="3"/>
      <c r="HT101" s="3"/>
      <c r="HU101" s="3"/>
      <c r="HV101" s="3"/>
      <c r="HW101" s="3"/>
      <c r="HX101" s="3"/>
      <c r="HY101" s="3"/>
      <c r="HZ101" s="3"/>
      <c r="IA101" s="3"/>
      <c r="IB101" s="3"/>
      <c r="IC101" s="3"/>
      <c r="ID101" s="3"/>
      <c r="IE101" s="3"/>
      <c r="IF101" s="3"/>
      <c r="IG101" s="3"/>
      <c r="IH101" s="3"/>
      <c r="II101" s="3"/>
    </row>
    <row r="102" spans="3:243" ht="12.7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4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  <c r="CC102" s="3"/>
      <c r="CD102" s="3"/>
      <c r="CE102" s="3"/>
      <c r="CF102" s="3"/>
      <c r="CG102" s="3"/>
      <c r="CH102" s="3"/>
      <c r="CI102" s="3"/>
      <c r="CJ102" s="3"/>
      <c r="CK102" s="3"/>
      <c r="CL102" s="3"/>
      <c r="CM102" s="3"/>
      <c r="CN102" s="3"/>
      <c r="CO102" s="3"/>
      <c r="CP102" s="3"/>
      <c r="CQ102" s="3"/>
      <c r="CR102" s="3"/>
      <c r="CS102" s="3"/>
      <c r="CT102" s="3"/>
      <c r="CU102" s="3"/>
      <c r="CV102" s="3"/>
      <c r="CW102" s="3"/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  <c r="EX102" s="3"/>
      <c r="EY102" s="3"/>
      <c r="EZ102" s="3"/>
      <c r="FA102" s="3"/>
      <c r="FB102" s="3"/>
      <c r="FC102" s="3"/>
      <c r="FD102" s="3"/>
      <c r="FE102" s="3"/>
      <c r="FF102" s="3"/>
      <c r="FG102" s="3"/>
      <c r="FH102" s="3"/>
      <c r="FI102" s="3"/>
      <c r="FJ102" s="3"/>
      <c r="FK102" s="3"/>
      <c r="FL102" s="3"/>
      <c r="FM102" s="3"/>
      <c r="FN102" s="3"/>
      <c r="FO102" s="3"/>
      <c r="FP102" s="3"/>
      <c r="FQ102" s="3"/>
      <c r="FR102" s="3"/>
      <c r="FS102" s="3"/>
      <c r="FT102" s="3"/>
      <c r="FU102" s="3"/>
      <c r="FV102" s="3"/>
      <c r="FW102" s="3"/>
      <c r="FX102" s="3"/>
      <c r="FY102" s="3"/>
      <c r="FZ102" s="3"/>
      <c r="GA102" s="3"/>
      <c r="GB102" s="3"/>
      <c r="GC102" s="3"/>
      <c r="GD102" s="3"/>
      <c r="GE102" s="3"/>
      <c r="GF102" s="3"/>
      <c r="GG102" s="3"/>
      <c r="GH102" s="3"/>
      <c r="GI102" s="3"/>
      <c r="GJ102" s="3"/>
      <c r="GK102" s="3"/>
      <c r="GL102" s="3"/>
      <c r="GM102" s="3"/>
      <c r="GN102" s="3"/>
      <c r="GO102" s="3"/>
      <c r="GP102" s="3"/>
      <c r="GQ102" s="3"/>
      <c r="GR102" s="3"/>
      <c r="GS102" s="3"/>
      <c r="GT102" s="3"/>
      <c r="GU102" s="3"/>
      <c r="GV102" s="3"/>
      <c r="GW102" s="3"/>
      <c r="GX102" s="3"/>
      <c r="GY102" s="3"/>
      <c r="GZ102" s="3"/>
      <c r="HA102" s="3"/>
      <c r="HB102" s="3"/>
      <c r="HC102" s="3"/>
      <c r="HD102" s="3"/>
      <c r="HE102" s="3"/>
      <c r="HF102" s="3"/>
      <c r="HG102" s="3"/>
      <c r="HH102" s="3"/>
      <c r="HI102" s="3"/>
      <c r="HJ102" s="3"/>
      <c r="HK102" s="3"/>
      <c r="HL102" s="3"/>
      <c r="HM102" s="3"/>
      <c r="HN102" s="3"/>
      <c r="HO102" s="3"/>
      <c r="HP102" s="3"/>
      <c r="HQ102" s="3"/>
      <c r="HR102" s="3"/>
      <c r="HS102" s="3"/>
      <c r="HT102" s="3"/>
      <c r="HU102" s="3"/>
      <c r="HV102" s="3"/>
      <c r="HW102" s="3"/>
      <c r="HX102" s="3"/>
      <c r="HY102" s="3"/>
      <c r="HZ102" s="3"/>
      <c r="IA102" s="3"/>
      <c r="IB102" s="3"/>
      <c r="IC102" s="3"/>
      <c r="ID102" s="3"/>
      <c r="IE102" s="3"/>
      <c r="IF102" s="3"/>
      <c r="IG102" s="3"/>
      <c r="IH102" s="3"/>
      <c r="II102" s="3"/>
    </row>
    <row r="103" spans="3:243" ht="12.75"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4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  <c r="GF103" s="3"/>
      <c r="GG103" s="3"/>
      <c r="GH103" s="3"/>
      <c r="GI103" s="3"/>
      <c r="GJ103" s="3"/>
      <c r="GK103" s="3"/>
      <c r="GL103" s="3"/>
      <c r="GM103" s="3"/>
      <c r="GN103" s="3"/>
      <c r="GO103" s="3"/>
      <c r="GP103" s="3"/>
      <c r="GQ103" s="3"/>
      <c r="GR103" s="3"/>
      <c r="GS103" s="3"/>
      <c r="GT103" s="3"/>
      <c r="GU103" s="3"/>
      <c r="GV103" s="3"/>
      <c r="GW103" s="3"/>
      <c r="GX103" s="3"/>
      <c r="GY103" s="3"/>
      <c r="GZ103" s="3"/>
      <c r="HA103" s="3"/>
      <c r="HB103" s="3"/>
      <c r="HC103" s="3"/>
      <c r="HD103" s="3"/>
      <c r="HE103" s="3"/>
      <c r="HF103" s="3"/>
      <c r="HG103" s="3"/>
      <c r="HH103" s="3"/>
      <c r="HI103" s="3"/>
      <c r="HJ103" s="3"/>
      <c r="HK103" s="3"/>
      <c r="HL103" s="3"/>
      <c r="HM103" s="3"/>
      <c r="HN103" s="3"/>
      <c r="HO103" s="3"/>
      <c r="HP103" s="3"/>
      <c r="HQ103" s="3"/>
      <c r="HR103" s="3"/>
      <c r="HS103" s="3"/>
      <c r="HT103" s="3"/>
      <c r="HU103" s="3"/>
      <c r="HV103" s="3"/>
      <c r="HW103" s="3"/>
      <c r="HX103" s="3"/>
      <c r="HY103" s="3"/>
      <c r="HZ103" s="3"/>
      <c r="IA103" s="3"/>
      <c r="IB103" s="3"/>
      <c r="IC103" s="3"/>
      <c r="ID103" s="3"/>
      <c r="IE103" s="3"/>
      <c r="IF103" s="3"/>
      <c r="IG103" s="3"/>
      <c r="IH103" s="3"/>
      <c r="II103" s="3"/>
    </row>
    <row r="104" spans="3:243" ht="12.75"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4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  <c r="CC104" s="3"/>
      <c r="CD104" s="3"/>
      <c r="CE104" s="3"/>
      <c r="CF104" s="3"/>
      <c r="CG104" s="3"/>
      <c r="CH104" s="3"/>
      <c r="CI104" s="3"/>
      <c r="CJ104" s="3"/>
      <c r="CK104" s="3"/>
      <c r="CL104" s="3"/>
      <c r="CM104" s="3"/>
      <c r="CN104" s="3"/>
      <c r="CO104" s="3"/>
      <c r="CP104" s="3"/>
      <c r="CQ104" s="3"/>
      <c r="CR104" s="3"/>
      <c r="CS104" s="3"/>
      <c r="CT104" s="3"/>
      <c r="CU104" s="3"/>
      <c r="CV104" s="3"/>
      <c r="CW104" s="3"/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  <c r="EX104" s="3"/>
      <c r="EY104" s="3"/>
      <c r="EZ104" s="3"/>
      <c r="FA104" s="3"/>
      <c r="FB104" s="3"/>
      <c r="FC104" s="3"/>
      <c r="FD104" s="3"/>
      <c r="FE104" s="3"/>
      <c r="FF104" s="3"/>
      <c r="FG104" s="3"/>
      <c r="FH104" s="3"/>
      <c r="FI104" s="3"/>
      <c r="FJ104" s="3"/>
      <c r="FK104" s="3"/>
      <c r="FL104" s="3"/>
      <c r="FM104" s="3"/>
      <c r="FN104" s="3"/>
      <c r="FO104" s="3"/>
      <c r="FP104" s="3"/>
      <c r="FQ104" s="3"/>
      <c r="FR104" s="3"/>
      <c r="FS104" s="3"/>
      <c r="FT104" s="3"/>
      <c r="FU104" s="3"/>
      <c r="FV104" s="3"/>
      <c r="FW104" s="3"/>
      <c r="FX104" s="3"/>
      <c r="FY104" s="3"/>
      <c r="FZ104" s="3"/>
      <c r="GA104" s="3"/>
      <c r="GB104" s="3"/>
      <c r="GC104" s="3"/>
      <c r="GD104" s="3"/>
      <c r="GE104" s="3"/>
      <c r="GF104" s="3"/>
      <c r="GG104" s="3"/>
      <c r="GH104" s="3"/>
      <c r="GI104" s="3"/>
      <c r="GJ104" s="3"/>
      <c r="GK104" s="3"/>
      <c r="GL104" s="3"/>
      <c r="GM104" s="3"/>
      <c r="GN104" s="3"/>
      <c r="GO104" s="3"/>
      <c r="GP104" s="3"/>
      <c r="GQ104" s="3"/>
      <c r="GR104" s="3"/>
      <c r="GS104" s="3"/>
      <c r="GT104" s="3"/>
      <c r="GU104" s="3"/>
      <c r="GV104" s="3"/>
      <c r="GW104" s="3"/>
      <c r="GX104" s="3"/>
      <c r="GY104" s="3"/>
      <c r="GZ104" s="3"/>
      <c r="HA104" s="3"/>
      <c r="HB104" s="3"/>
      <c r="HC104" s="3"/>
      <c r="HD104" s="3"/>
      <c r="HE104" s="3"/>
      <c r="HF104" s="3"/>
      <c r="HG104" s="3"/>
      <c r="HH104" s="3"/>
      <c r="HI104" s="3"/>
      <c r="HJ104" s="3"/>
      <c r="HK104" s="3"/>
      <c r="HL104" s="3"/>
      <c r="HM104" s="3"/>
      <c r="HN104" s="3"/>
      <c r="HO104" s="3"/>
      <c r="HP104" s="3"/>
      <c r="HQ104" s="3"/>
      <c r="HR104" s="3"/>
      <c r="HS104" s="3"/>
      <c r="HT104" s="3"/>
      <c r="HU104" s="3"/>
      <c r="HV104" s="3"/>
      <c r="HW104" s="3"/>
      <c r="HX104" s="3"/>
      <c r="HY104" s="3"/>
      <c r="HZ104" s="3"/>
      <c r="IA104" s="3"/>
      <c r="IB104" s="3"/>
      <c r="IC104" s="3"/>
      <c r="ID104" s="3"/>
      <c r="IE104" s="3"/>
      <c r="IF104" s="3"/>
      <c r="IG104" s="3"/>
      <c r="IH104" s="3"/>
      <c r="II104" s="3"/>
    </row>
    <row r="105" spans="3:243" ht="12.75"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4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  <c r="CC105" s="3"/>
      <c r="CD105" s="3"/>
      <c r="CE105" s="3"/>
      <c r="CF105" s="3"/>
      <c r="CG105" s="3"/>
      <c r="CH105" s="3"/>
      <c r="CI105" s="3"/>
      <c r="CJ105" s="3"/>
      <c r="CK105" s="3"/>
      <c r="CL105" s="3"/>
      <c r="CM105" s="3"/>
      <c r="CN105" s="3"/>
      <c r="CO105" s="3"/>
      <c r="CP105" s="3"/>
      <c r="CQ105" s="3"/>
      <c r="CR105" s="3"/>
      <c r="CS105" s="3"/>
      <c r="CT105" s="3"/>
      <c r="CU105" s="3"/>
      <c r="CV105" s="3"/>
      <c r="CW105" s="3"/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  <c r="EX105" s="3"/>
      <c r="EY105" s="3"/>
      <c r="EZ105" s="3"/>
      <c r="FA105" s="3"/>
      <c r="FB105" s="3"/>
      <c r="FC105" s="3"/>
      <c r="FD105" s="3"/>
      <c r="FE105" s="3"/>
      <c r="FF105" s="3"/>
      <c r="FG105" s="3"/>
      <c r="FH105" s="3"/>
      <c r="FI105" s="3"/>
      <c r="FJ105" s="3"/>
      <c r="FK105" s="3"/>
      <c r="FL105" s="3"/>
      <c r="FM105" s="3"/>
      <c r="FN105" s="3"/>
      <c r="FO105" s="3"/>
      <c r="FP105" s="3"/>
      <c r="FQ105" s="3"/>
      <c r="FR105" s="3"/>
      <c r="FS105" s="3"/>
      <c r="FT105" s="3"/>
      <c r="FU105" s="3"/>
      <c r="FV105" s="3"/>
      <c r="FW105" s="3"/>
      <c r="FX105" s="3"/>
      <c r="FY105" s="3"/>
      <c r="FZ105" s="3"/>
      <c r="GA105" s="3"/>
      <c r="GB105" s="3"/>
      <c r="GC105" s="3"/>
      <c r="GD105" s="3"/>
      <c r="GE105" s="3"/>
      <c r="GF105" s="3"/>
      <c r="GG105" s="3"/>
      <c r="GH105" s="3"/>
      <c r="GI105" s="3"/>
      <c r="GJ105" s="3"/>
      <c r="GK105" s="3"/>
      <c r="GL105" s="3"/>
      <c r="GM105" s="3"/>
      <c r="GN105" s="3"/>
      <c r="GO105" s="3"/>
      <c r="GP105" s="3"/>
      <c r="GQ105" s="3"/>
      <c r="GR105" s="3"/>
      <c r="GS105" s="3"/>
      <c r="GT105" s="3"/>
      <c r="GU105" s="3"/>
      <c r="GV105" s="3"/>
      <c r="GW105" s="3"/>
      <c r="GX105" s="3"/>
      <c r="GY105" s="3"/>
      <c r="GZ105" s="3"/>
      <c r="HA105" s="3"/>
      <c r="HB105" s="3"/>
      <c r="HC105" s="3"/>
      <c r="HD105" s="3"/>
      <c r="HE105" s="3"/>
      <c r="HF105" s="3"/>
      <c r="HG105" s="3"/>
      <c r="HH105" s="3"/>
      <c r="HI105" s="3"/>
      <c r="HJ105" s="3"/>
      <c r="HK105" s="3"/>
      <c r="HL105" s="3"/>
      <c r="HM105" s="3"/>
      <c r="HN105" s="3"/>
      <c r="HO105" s="3"/>
      <c r="HP105" s="3"/>
      <c r="HQ105" s="3"/>
      <c r="HR105" s="3"/>
      <c r="HS105" s="3"/>
      <c r="HT105" s="3"/>
      <c r="HU105" s="3"/>
      <c r="HV105" s="3"/>
      <c r="HW105" s="3"/>
      <c r="HX105" s="3"/>
      <c r="HY105" s="3"/>
      <c r="HZ105" s="3"/>
      <c r="IA105" s="3"/>
      <c r="IB105" s="3"/>
      <c r="IC105" s="3"/>
      <c r="ID105" s="3"/>
      <c r="IE105" s="3"/>
      <c r="IF105" s="3"/>
      <c r="IG105" s="3"/>
      <c r="IH105" s="3"/>
      <c r="II105" s="3"/>
    </row>
    <row r="106" spans="3:243" ht="12.7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4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  <c r="CC106" s="3"/>
      <c r="CD106" s="3"/>
      <c r="CE106" s="3"/>
      <c r="CF106" s="3"/>
      <c r="CG106" s="3"/>
      <c r="CH106" s="3"/>
      <c r="CI106" s="3"/>
      <c r="CJ106" s="3"/>
      <c r="CK106" s="3"/>
      <c r="CL106" s="3"/>
      <c r="CM106" s="3"/>
      <c r="CN106" s="3"/>
      <c r="CO106" s="3"/>
      <c r="CP106" s="3"/>
      <c r="CQ106" s="3"/>
      <c r="CR106" s="3"/>
      <c r="CS106" s="3"/>
      <c r="CT106" s="3"/>
      <c r="CU106" s="3"/>
      <c r="CV106" s="3"/>
      <c r="CW106" s="3"/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  <c r="EX106" s="3"/>
      <c r="EY106" s="3"/>
      <c r="EZ106" s="3"/>
      <c r="FA106" s="3"/>
      <c r="FB106" s="3"/>
      <c r="FC106" s="3"/>
      <c r="FD106" s="3"/>
      <c r="FE106" s="3"/>
      <c r="FF106" s="3"/>
      <c r="FG106" s="3"/>
      <c r="FH106" s="3"/>
      <c r="FI106" s="3"/>
      <c r="FJ106" s="3"/>
      <c r="FK106" s="3"/>
      <c r="FL106" s="3"/>
      <c r="FM106" s="3"/>
      <c r="FN106" s="3"/>
      <c r="FO106" s="3"/>
      <c r="FP106" s="3"/>
      <c r="FQ106" s="3"/>
      <c r="FR106" s="3"/>
      <c r="FS106" s="3"/>
      <c r="FT106" s="3"/>
      <c r="FU106" s="3"/>
      <c r="FV106" s="3"/>
      <c r="FW106" s="3"/>
      <c r="FX106" s="3"/>
      <c r="FY106" s="3"/>
      <c r="FZ106" s="3"/>
      <c r="GA106" s="3"/>
      <c r="GB106" s="3"/>
      <c r="GC106" s="3"/>
      <c r="GD106" s="3"/>
      <c r="GE106" s="3"/>
      <c r="GF106" s="3"/>
      <c r="GG106" s="3"/>
      <c r="GH106" s="3"/>
      <c r="GI106" s="3"/>
      <c r="GJ106" s="3"/>
      <c r="GK106" s="3"/>
      <c r="GL106" s="3"/>
      <c r="GM106" s="3"/>
      <c r="GN106" s="3"/>
      <c r="GO106" s="3"/>
      <c r="GP106" s="3"/>
      <c r="GQ106" s="3"/>
      <c r="GR106" s="3"/>
      <c r="GS106" s="3"/>
      <c r="GT106" s="3"/>
      <c r="GU106" s="3"/>
      <c r="GV106" s="3"/>
      <c r="GW106" s="3"/>
      <c r="GX106" s="3"/>
      <c r="GY106" s="3"/>
      <c r="GZ106" s="3"/>
      <c r="HA106" s="3"/>
      <c r="HB106" s="3"/>
      <c r="HC106" s="3"/>
      <c r="HD106" s="3"/>
      <c r="HE106" s="3"/>
      <c r="HF106" s="3"/>
      <c r="HG106" s="3"/>
      <c r="HH106" s="3"/>
      <c r="HI106" s="3"/>
      <c r="HJ106" s="3"/>
      <c r="HK106" s="3"/>
      <c r="HL106" s="3"/>
      <c r="HM106" s="3"/>
      <c r="HN106" s="3"/>
      <c r="HO106" s="3"/>
      <c r="HP106" s="3"/>
      <c r="HQ106" s="3"/>
      <c r="HR106" s="3"/>
      <c r="HS106" s="3"/>
      <c r="HT106" s="3"/>
      <c r="HU106" s="3"/>
      <c r="HV106" s="3"/>
      <c r="HW106" s="3"/>
      <c r="HX106" s="3"/>
      <c r="HY106" s="3"/>
      <c r="HZ106" s="3"/>
      <c r="IA106" s="3"/>
      <c r="IB106" s="3"/>
      <c r="IC106" s="3"/>
      <c r="ID106" s="3"/>
      <c r="IE106" s="3"/>
      <c r="IF106" s="3"/>
      <c r="IG106" s="3"/>
      <c r="IH106" s="3"/>
      <c r="II106" s="3"/>
    </row>
    <row r="107" spans="3:243" ht="12.75"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4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  <c r="CC107" s="3"/>
      <c r="CD107" s="3"/>
      <c r="CE107" s="3"/>
      <c r="CF107" s="3"/>
      <c r="CG107" s="3"/>
      <c r="CH107" s="3"/>
      <c r="CI107" s="3"/>
      <c r="CJ107" s="3"/>
      <c r="CK107" s="3"/>
      <c r="CL107" s="3"/>
      <c r="CM107" s="3"/>
      <c r="CN107" s="3"/>
      <c r="CO107" s="3"/>
      <c r="CP107" s="3"/>
      <c r="CQ107" s="3"/>
      <c r="CR107" s="3"/>
      <c r="CS107" s="3"/>
      <c r="CT107" s="3"/>
      <c r="CU107" s="3"/>
      <c r="CV107" s="3"/>
      <c r="CW107" s="3"/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  <c r="EX107" s="3"/>
      <c r="EY107" s="3"/>
      <c r="EZ107" s="3"/>
      <c r="FA107" s="3"/>
      <c r="FB107" s="3"/>
      <c r="FC107" s="3"/>
      <c r="FD107" s="3"/>
      <c r="FE107" s="3"/>
      <c r="FF107" s="3"/>
      <c r="FG107" s="3"/>
      <c r="FH107" s="3"/>
      <c r="FI107" s="3"/>
      <c r="FJ107" s="3"/>
      <c r="FK107" s="3"/>
      <c r="FL107" s="3"/>
      <c r="FM107" s="3"/>
      <c r="FN107" s="3"/>
      <c r="FO107" s="3"/>
      <c r="FP107" s="3"/>
      <c r="FQ107" s="3"/>
      <c r="FR107" s="3"/>
      <c r="FS107" s="3"/>
      <c r="FT107" s="3"/>
      <c r="FU107" s="3"/>
      <c r="FV107" s="3"/>
      <c r="FW107" s="3"/>
      <c r="FX107" s="3"/>
      <c r="FY107" s="3"/>
      <c r="FZ107" s="3"/>
      <c r="GA107" s="3"/>
      <c r="GB107" s="3"/>
      <c r="GC107" s="3"/>
      <c r="GD107" s="3"/>
      <c r="GE107" s="3"/>
      <c r="GF107" s="3"/>
      <c r="GG107" s="3"/>
      <c r="GH107" s="3"/>
      <c r="GI107" s="3"/>
      <c r="GJ107" s="3"/>
      <c r="GK107" s="3"/>
      <c r="GL107" s="3"/>
      <c r="GM107" s="3"/>
      <c r="GN107" s="3"/>
      <c r="GO107" s="3"/>
      <c r="GP107" s="3"/>
      <c r="GQ107" s="3"/>
      <c r="GR107" s="3"/>
      <c r="GS107" s="3"/>
      <c r="GT107" s="3"/>
      <c r="GU107" s="3"/>
      <c r="GV107" s="3"/>
      <c r="GW107" s="3"/>
      <c r="GX107" s="3"/>
      <c r="GY107" s="3"/>
      <c r="GZ107" s="3"/>
      <c r="HA107" s="3"/>
      <c r="HB107" s="3"/>
      <c r="HC107" s="3"/>
      <c r="HD107" s="3"/>
      <c r="HE107" s="3"/>
      <c r="HF107" s="3"/>
      <c r="HG107" s="3"/>
      <c r="HH107" s="3"/>
      <c r="HI107" s="3"/>
      <c r="HJ107" s="3"/>
      <c r="HK107" s="3"/>
      <c r="HL107" s="3"/>
      <c r="HM107" s="3"/>
      <c r="HN107" s="3"/>
      <c r="HO107" s="3"/>
      <c r="HP107" s="3"/>
      <c r="HQ107" s="3"/>
      <c r="HR107" s="3"/>
      <c r="HS107" s="3"/>
      <c r="HT107" s="3"/>
      <c r="HU107" s="3"/>
      <c r="HV107" s="3"/>
      <c r="HW107" s="3"/>
      <c r="HX107" s="3"/>
      <c r="HY107" s="3"/>
      <c r="HZ107" s="3"/>
      <c r="IA107" s="3"/>
      <c r="IB107" s="3"/>
      <c r="IC107" s="3"/>
      <c r="ID107" s="3"/>
      <c r="IE107" s="3"/>
      <c r="IF107" s="3"/>
      <c r="IG107" s="3"/>
      <c r="IH107" s="3"/>
      <c r="II107" s="3"/>
    </row>
    <row r="108" spans="3:243" ht="12.75"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4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  <c r="CC108" s="3"/>
      <c r="CD108" s="3"/>
      <c r="CE108" s="3"/>
      <c r="CF108" s="3"/>
      <c r="CG108" s="3"/>
      <c r="CH108" s="3"/>
      <c r="CI108" s="3"/>
      <c r="CJ108" s="3"/>
      <c r="CK108" s="3"/>
      <c r="CL108" s="3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  <c r="FH108" s="3"/>
      <c r="FI108" s="3"/>
      <c r="FJ108" s="3"/>
      <c r="FK108" s="3"/>
      <c r="FL108" s="3"/>
      <c r="FM108" s="3"/>
      <c r="FN108" s="3"/>
      <c r="FO108" s="3"/>
      <c r="FP108" s="3"/>
      <c r="FQ108" s="3"/>
      <c r="FR108" s="3"/>
      <c r="FS108" s="3"/>
      <c r="FT108" s="3"/>
      <c r="FU108" s="3"/>
      <c r="FV108" s="3"/>
      <c r="FW108" s="3"/>
      <c r="FX108" s="3"/>
      <c r="FY108" s="3"/>
      <c r="FZ108" s="3"/>
      <c r="GA108" s="3"/>
      <c r="GB108" s="3"/>
      <c r="GC108" s="3"/>
      <c r="GD108" s="3"/>
      <c r="GE108" s="3"/>
      <c r="GF108" s="3"/>
      <c r="GG108" s="3"/>
      <c r="GH108" s="3"/>
      <c r="GI108" s="3"/>
      <c r="GJ108" s="3"/>
      <c r="GK108" s="3"/>
      <c r="GL108" s="3"/>
      <c r="GM108" s="3"/>
      <c r="GN108" s="3"/>
      <c r="GO108" s="3"/>
      <c r="GP108" s="3"/>
      <c r="GQ108" s="3"/>
      <c r="GR108" s="3"/>
      <c r="GS108" s="3"/>
      <c r="GT108" s="3"/>
      <c r="GU108" s="3"/>
      <c r="GV108" s="3"/>
      <c r="GW108" s="3"/>
      <c r="GX108" s="3"/>
      <c r="GY108" s="3"/>
      <c r="GZ108" s="3"/>
      <c r="HA108" s="3"/>
      <c r="HB108" s="3"/>
      <c r="HC108" s="3"/>
      <c r="HD108" s="3"/>
      <c r="HE108" s="3"/>
      <c r="HF108" s="3"/>
      <c r="HG108" s="3"/>
      <c r="HH108" s="3"/>
      <c r="HI108" s="3"/>
      <c r="HJ108" s="3"/>
      <c r="HK108" s="3"/>
      <c r="HL108" s="3"/>
      <c r="HM108" s="3"/>
      <c r="HN108" s="3"/>
      <c r="HO108" s="3"/>
      <c r="HP108" s="3"/>
      <c r="HQ108" s="3"/>
      <c r="HR108" s="3"/>
      <c r="HS108" s="3"/>
      <c r="HT108" s="3"/>
      <c r="HU108" s="3"/>
      <c r="HV108" s="3"/>
      <c r="HW108" s="3"/>
      <c r="HX108" s="3"/>
      <c r="HY108" s="3"/>
      <c r="HZ108" s="3"/>
      <c r="IA108" s="3"/>
      <c r="IB108" s="3"/>
      <c r="IC108" s="3"/>
      <c r="ID108" s="3"/>
      <c r="IE108" s="3"/>
      <c r="IF108" s="3"/>
      <c r="IG108" s="3"/>
      <c r="IH108" s="3"/>
      <c r="II108" s="3"/>
    </row>
    <row r="109" spans="3:243" ht="12.75"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4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  <c r="CC109" s="3"/>
      <c r="CD109" s="3"/>
      <c r="CE109" s="3"/>
      <c r="CF109" s="3"/>
      <c r="CG109" s="3"/>
      <c r="CH109" s="3"/>
      <c r="CI109" s="3"/>
      <c r="CJ109" s="3"/>
      <c r="CK109" s="3"/>
      <c r="CL109" s="3"/>
      <c r="CM109" s="3"/>
      <c r="CN109" s="3"/>
      <c r="CO109" s="3"/>
      <c r="CP109" s="3"/>
      <c r="CQ109" s="3"/>
      <c r="CR109" s="3"/>
      <c r="CS109" s="3"/>
      <c r="CT109" s="3"/>
      <c r="CU109" s="3"/>
      <c r="CV109" s="3"/>
      <c r="CW109" s="3"/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  <c r="EX109" s="3"/>
      <c r="EY109" s="3"/>
      <c r="EZ109" s="3"/>
      <c r="FA109" s="3"/>
      <c r="FB109" s="3"/>
      <c r="FC109" s="3"/>
      <c r="FD109" s="3"/>
      <c r="FE109" s="3"/>
      <c r="FF109" s="3"/>
      <c r="FG109" s="3"/>
      <c r="FH109" s="3"/>
      <c r="FI109" s="3"/>
      <c r="FJ109" s="3"/>
      <c r="FK109" s="3"/>
      <c r="FL109" s="3"/>
      <c r="FM109" s="3"/>
      <c r="FN109" s="3"/>
      <c r="FO109" s="3"/>
      <c r="FP109" s="3"/>
      <c r="FQ109" s="3"/>
      <c r="FR109" s="3"/>
      <c r="FS109" s="3"/>
      <c r="FT109" s="3"/>
      <c r="FU109" s="3"/>
      <c r="FV109" s="3"/>
      <c r="FW109" s="3"/>
      <c r="FX109" s="3"/>
      <c r="FY109" s="3"/>
      <c r="FZ109" s="3"/>
      <c r="GA109" s="3"/>
      <c r="GB109" s="3"/>
      <c r="GC109" s="3"/>
      <c r="GD109" s="3"/>
      <c r="GE109" s="3"/>
      <c r="GF109" s="3"/>
      <c r="GG109" s="3"/>
      <c r="GH109" s="3"/>
      <c r="GI109" s="3"/>
      <c r="GJ109" s="3"/>
      <c r="GK109" s="3"/>
      <c r="GL109" s="3"/>
      <c r="GM109" s="3"/>
      <c r="GN109" s="3"/>
      <c r="GO109" s="3"/>
      <c r="GP109" s="3"/>
      <c r="GQ109" s="3"/>
      <c r="GR109" s="3"/>
      <c r="GS109" s="3"/>
      <c r="GT109" s="3"/>
      <c r="GU109" s="3"/>
      <c r="GV109" s="3"/>
      <c r="GW109" s="3"/>
      <c r="GX109" s="3"/>
      <c r="GY109" s="3"/>
      <c r="GZ109" s="3"/>
      <c r="HA109" s="3"/>
      <c r="HB109" s="3"/>
      <c r="HC109" s="3"/>
      <c r="HD109" s="3"/>
      <c r="HE109" s="3"/>
      <c r="HF109" s="3"/>
      <c r="HG109" s="3"/>
      <c r="HH109" s="3"/>
      <c r="HI109" s="3"/>
      <c r="HJ109" s="3"/>
      <c r="HK109" s="3"/>
      <c r="HL109" s="3"/>
      <c r="HM109" s="3"/>
      <c r="HN109" s="3"/>
      <c r="HO109" s="3"/>
      <c r="HP109" s="3"/>
      <c r="HQ109" s="3"/>
      <c r="HR109" s="3"/>
      <c r="HS109" s="3"/>
      <c r="HT109" s="3"/>
      <c r="HU109" s="3"/>
      <c r="HV109" s="3"/>
      <c r="HW109" s="3"/>
      <c r="HX109" s="3"/>
      <c r="HY109" s="3"/>
      <c r="HZ109" s="3"/>
      <c r="IA109" s="3"/>
      <c r="IB109" s="3"/>
      <c r="IC109" s="3"/>
      <c r="ID109" s="3"/>
      <c r="IE109" s="3"/>
      <c r="IF109" s="3"/>
      <c r="IG109" s="3"/>
      <c r="IH109" s="3"/>
      <c r="II109" s="3"/>
    </row>
    <row r="110" spans="3:243" ht="12.75"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4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  <c r="IH110" s="3"/>
      <c r="II110" s="3"/>
    </row>
    <row r="111" spans="3:243" ht="12.7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4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  <c r="EX111" s="3"/>
      <c r="EY111" s="3"/>
      <c r="EZ111" s="3"/>
      <c r="FA111" s="3"/>
      <c r="FB111" s="3"/>
      <c r="FC111" s="3"/>
      <c r="FD111" s="3"/>
      <c r="FE111" s="3"/>
      <c r="FF111" s="3"/>
      <c r="FG111" s="3"/>
      <c r="FH111" s="3"/>
      <c r="FI111" s="3"/>
      <c r="FJ111" s="3"/>
      <c r="FK111" s="3"/>
      <c r="FL111" s="3"/>
      <c r="FM111" s="3"/>
      <c r="FN111" s="3"/>
      <c r="FO111" s="3"/>
      <c r="FP111" s="3"/>
      <c r="FQ111" s="3"/>
      <c r="FR111" s="3"/>
      <c r="FS111" s="3"/>
      <c r="FT111" s="3"/>
      <c r="FU111" s="3"/>
      <c r="FV111" s="3"/>
      <c r="FW111" s="3"/>
      <c r="FX111" s="3"/>
      <c r="FY111" s="3"/>
      <c r="FZ111" s="3"/>
      <c r="GA111" s="3"/>
      <c r="GB111" s="3"/>
      <c r="GC111" s="3"/>
      <c r="GD111" s="3"/>
      <c r="GE111" s="3"/>
      <c r="GF111" s="3"/>
      <c r="GG111" s="3"/>
      <c r="GH111" s="3"/>
      <c r="GI111" s="3"/>
      <c r="GJ111" s="3"/>
      <c r="GK111" s="3"/>
      <c r="GL111" s="3"/>
      <c r="GM111" s="3"/>
      <c r="GN111" s="3"/>
      <c r="GO111" s="3"/>
      <c r="GP111" s="3"/>
      <c r="GQ111" s="3"/>
      <c r="GR111" s="3"/>
      <c r="GS111" s="3"/>
      <c r="GT111" s="3"/>
      <c r="GU111" s="3"/>
      <c r="GV111" s="3"/>
      <c r="GW111" s="3"/>
      <c r="GX111" s="3"/>
      <c r="GY111" s="3"/>
      <c r="GZ111" s="3"/>
      <c r="HA111" s="3"/>
      <c r="HB111" s="3"/>
      <c r="HC111" s="3"/>
      <c r="HD111" s="3"/>
      <c r="HE111" s="3"/>
      <c r="HF111" s="3"/>
      <c r="HG111" s="3"/>
      <c r="HH111" s="3"/>
      <c r="HI111" s="3"/>
      <c r="HJ111" s="3"/>
      <c r="HK111" s="3"/>
      <c r="HL111" s="3"/>
      <c r="HM111" s="3"/>
      <c r="HN111" s="3"/>
      <c r="HO111" s="3"/>
      <c r="HP111" s="3"/>
      <c r="HQ111" s="3"/>
      <c r="HR111" s="3"/>
      <c r="HS111" s="3"/>
      <c r="HT111" s="3"/>
      <c r="HU111" s="3"/>
      <c r="HV111" s="3"/>
      <c r="HW111" s="3"/>
      <c r="HX111" s="3"/>
      <c r="HY111" s="3"/>
      <c r="HZ111" s="3"/>
      <c r="IA111" s="3"/>
      <c r="IB111" s="3"/>
      <c r="IC111" s="3"/>
      <c r="ID111" s="3"/>
      <c r="IE111" s="3"/>
      <c r="IF111" s="3"/>
      <c r="IG111" s="3"/>
      <c r="IH111" s="3"/>
      <c r="II111" s="3"/>
    </row>
    <row r="112" spans="3:243" ht="12.75"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4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  <c r="CC112" s="3"/>
      <c r="CD112" s="3"/>
      <c r="CE112" s="3"/>
      <c r="CF112" s="3"/>
      <c r="CG112" s="3"/>
      <c r="CH112" s="3"/>
      <c r="CI112" s="3"/>
      <c r="CJ112" s="3"/>
      <c r="CK112" s="3"/>
      <c r="CL112" s="3"/>
      <c r="CM112" s="3"/>
      <c r="CN112" s="3"/>
      <c r="CO112" s="3"/>
      <c r="CP112" s="3"/>
      <c r="CQ112" s="3"/>
      <c r="CR112" s="3"/>
      <c r="CS112" s="3"/>
      <c r="CT112" s="3"/>
      <c r="CU112" s="3"/>
      <c r="CV112" s="3"/>
      <c r="CW112" s="3"/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  <c r="EX112" s="3"/>
      <c r="EY112" s="3"/>
      <c r="EZ112" s="3"/>
      <c r="FA112" s="3"/>
      <c r="FB112" s="3"/>
      <c r="FC112" s="3"/>
      <c r="FD112" s="3"/>
      <c r="FE112" s="3"/>
      <c r="FF112" s="3"/>
      <c r="FG112" s="3"/>
      <c r="FH112" s="3"/>
      <c r="FI112" s="3"/>
      <c r="FJ112" s="3"/>
      <c r="FK112" s="3"/>
      <c r="FL112" s="3"/>
      <c r="FM112" s="3"/>
      <c r="FN112" s="3"/>
      <c r="FO112" s="3"/>
      <c r="FP112" s="3"/>
      <c r="FQ112" s="3"/>
      <c r="FR112" s="3"/>
      <c r="FS112" s="3"/>
      <c r="FT112" s="3"/>
      <c r="FU112" s="3"/>
      <c r="FV112" s="3"/>
      <c r="FW112" s="3"/>
      <c r="FX112" s="3"/>
      <c r="FY112" s="3"/>
      <c r="FZ112" s="3"/>
      <c r="GA112" s="3"/>
      <c r="GB112" s="3"/>
      <c r="GC112" s="3"/>
      <c r="GD112" s="3"/>
      <c r="GE112" s="3"/>
      <c r="GF112" s="3"/>
      <c r="GG112" s="3"/>
      <c r="GH112" s="3"/>
      <c r="GI112" s="3"/>
      <c r="GJ112" s="3"/>
      <c r="GK112" s="3"/>
      <c r="GL112" s="3"/>
      <c r="GM112" s="3"/>
      <c r="GN112" s="3"/>
      <c r="GO112" s="3"/>
      <c r="GP112" s="3"/>
      <c r="GQ112" s="3"/>
      <c r="GR112" s="3"/>
      <c r="GS112" s="3"/>
      <c r="GT112" s="3"/>
      <c r="GU112" s="3"/>
      <c r="GV112" s="3"/>
      <c r="GW112" s="3"/>
      <c r="GX112" s="3"/>
      <c r="GY112" s="3"/>
      <c r="GZ112" s="3"/>
      <c r="HA112" s="3"/>
      <c r="HB112" s="3"/>
      <c r="HC112" s="3"/>
      <c r="HD112" s="3"/>
      <c r="HE112" s="3"/>
      <c r="HF112" s="3"/>
      <c r="HG112" s="3"/>
      <c r="HH112" s="3"/>
      <c r="HI112" s="3"/>
      <c r="HJ112" s="3"/>
      <c r="HK112" s="3"/>
      <c r="HL112" s="3"/>
      <c r="HM112" s="3"/>
      <c r="HN112" s="3"/>
      <c r="HO112" s="3"/>
      <c r="HP112" s="3"/>
      <c r="HQ112" s="3"/>
      <c r="HR112" s="3"/>
      <c r="HS112" s="3"/>
      <c r="HT112" s="3"/>
      <c r="HU112" s="3"/>
      <c r="HV112" s="3"/>
      <c r="HW112" s="3"/>
      <c r="HX112" s="3"/>
      <c r="HY112" s="3"/>
      <c r="HZ112" s="3"/>
      <c r="IA112" s="3"/>
      <c r="IB112" s="3"/>
      <c r="IC112" s="3"/>
      <c r="ID112" s="3"/>
      <c r="IE112" s="3"/>
      <c r="IF112" s="3"/>
      <c r="IG112" s="3"/>
      <c r="IH112" s="3"/>
      <c r="II112" s="3"/>
    </row>
    <row r="113" spans="3:243" ht="12.75"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4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  <c r="CC113" s="3"/>
      <c r="CD113" s="3"/>
      <c r="CE113" s="3"/>
      <c r="CF113" s="3"/>
      <c r="CG113" s="3"/>
      <c r="CH113" s="3"/>
      <c r="CI113" s="3"/>
      <c r="CJ113" s="3"/>
      <c r="CK113" s="3"/>
      <c r="CL113" s="3"/>
      <c r="CM113" s="3"/>
      <c r="CN113" s="3"/>
      <c r="CO113" s="3"/>
      <c r="CP113" s="3"/>
      <c r="CQ113" s="3"/>
      <c r="CR113" s="3"/>
      <c r="CS113" s="3"/>
      <c r="CT113" s="3"/>
      <c r="CU113" s="3"/>
      <c r="CV113" s="3"/>
      <c r="CW113" s="3"/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  <c r="EX113" s="3"/>
      <c r="EY113" s="3"/>
      <c r="EZ113" s="3"/>
      <c r="FA113" s="3"/>
      <c r="FB113" s="3"/>
      <c r="FC113" s="3"/>
      <c r="FD113" s="3"/>
      <c r="FE113" s="3"/>
      <c r="FF113" s="3"/>
      <c r="FG113" s="3"/>
      <c r="FH113" s="3"/>
      <c r="FI113" s="3"/>
      <c r="FJ113" s="3"/>
      <c r="FK113" s="3"/>
      <c r="FL113" s="3"/>
      <c r="FM113" s="3"/>
      <c r="FN113" s="3"/>
      <c r="FO113" s="3"/>
      <c r="FP113" s="3"/>
      <c r="FQ113" s="3"/>
      <c r="FR113" s="3"/>
      <c r="FS113" s="3"/>
      <c r="FT113" s="3"/>
      <c r="FU113" s="3"/>
      <c r="FV113" s="3"/>
      <c r="FW113" s="3"/>
      <c r="FX113" s="3"/>
      <c r="FY113" s="3"/>
      <c r="FZ113" s="3"/>
      <c r="GA113" s="3"/>
      <c r="GB113" s="3"/>
      <c r="GC113" s="3"/>
      <c r="GD113" s="3"/>
      <c r="GE113" s="3"/>
      <c r="GF113" s="3"/>
      <c r="GG113" s="3"/>
      <c r="GH113" s="3"/>
      <c r="GI113" s="3"/>
      <c r="GJ113" s="3"/>
      <c r="GK113" s="3"/>
      <c r="GL113" s="3"/>
      <c r="GM113" s="3"/>
      <c r="GN113" s="3"/>
      <c r="GO113" s="3"/>
      <c r="GP113" s="3"/>
      <c r="GQ113" s="3"/>
      <c r="GR113" s="3"/>
      <c r="GS113" s="3"/>
      <c r="GT113" s="3"/>
      <c r="GU113" s="3"/>
      <c r="GV113" s="3"/>
      <c r="GW113" s="3"/>
      <c r="GX113" s="3"/>
      <c r="GY113" s="3"/>
      <c r="GZ113" s="3"/>
      <c r="HA113" s="3"/>
      <c r="HB113" s="3"/>
      <c r="HC113" s="3"/>
      <c r="HD113" s="3"/>
      <c r="HE113" s="3"/>
      <c r="HF113" s="3"/>
      <c r="HG113" s="3"/>
      <c r="HH113" s="3"/>
      <c r="HI113" s="3"/>
      <c r="HJ113" s="3"/>
      <c r="HK113" s="3"/>
      <c r="HL113" s="3"/>
      <c r="HM113" s="3"/>
      <c r="HN113" s="3"/>
      <c r="HO113" s="3"/>
      <c r="HP113" s="3"/>
      <c r="HQ113" s="3"/>
      <c r="HR113" s="3"/>
      <c r="HS113" s="3"/>
      <c r="HT113" s="3"/>
      <c r="HU113" s="3"/>
      <c r="HV113" s="3"/>
      <c r="HW113" s="3"/>
      <c r="HX113" s="3"/>
      <c r="HY113" s="3"/>
      <c r="HZ113" s="3"/>
      <c r="IA113" s="3"/>
      <c r="IB113" s="3"/>
      <c r="IC113" s="3"/>
      <c r="ID113" s="3"/>
      <c r="IE113" s="3"/>
      <c r="IF113" s="3"/>
      <c r="IG113" s="3"/>
      <c r="IH113" s="3"/>
      <c r="II113" s="3"/>
    </row>
    <row r="114" spans="3:243" ht="12.75"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4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  <c r="FK114" s="3"/>
      <c r="FL114" s="3"/>
      <c r="FM114" s="3"/>
      <c r="FN114" s="3"/>
      <c r="FO114" s="3"/>
      <c r="FP114" s="3"/>
      <c r="FQ114" s="3"/>
      <c r="FR114" s="3"/>
      <c r="FS114" s="3"/>
      <c r="FT114" s="3"/>
      <c r="FU114" s="3"/>
      <c r="FV114" s="3"/>
      <c r="FW114" s="3"/>
      <c r="FX114" s="3"/>
      <c r="FY114" s="3"/>
      <c r="FZ114" s="3"/>
      <c r="GA114" s="3"/>
      <c r="GB114" s="3"/>
      <c r="GC114" s="3"/>
      <c r="GD114" s="3"/>
      <c r="GE114" s="3"/>
      <c r="GF114" s="3"/>
      <c r="GG114" s="3"/>
      <c r="GH114" s="3"/>
      <c r="GI114" s="3"/>
      <c r="GJ114" s="3"/>
      <c r="GK114" s="3"/>
      <c r="GL114" s="3"/>
      <c r="GM114" s="3"/>
      <c r="GN114" s="3"/>
      <c r="GO114" s="3"/>
      <c r="GP114" s="3"/>
      <c r="GQ114" s="3"/>
      <c r="GR114" s="3"/>
      <c r="GS114" s="3"/>
      <c r="GT114" s="3"/>
      <c r="GU114" s="3"/>
      <c r="GV114" s="3"/>
      <c r="GW114" s="3"/>
      <c r="GX114" s="3"/>
      <c r="GY114" s="3"/>
      <c r="GZ114" s="3"/>
      <c r="HA114" s="3"/>
      <c r="HB114" s="3"/>
      <c r="HC114" s="3"/>
      <c r="HD114" s="3"/>
      <c r="HE114" s="3"/>
      <c r="HF114" s="3"/>
      <c r="HG114" s="3"/>
      <c r="HH114" s="3"/>
      <c r="HI114" s="3"/>
      <c r="HJ114" s="3"/>
      <c r="HK114" s="3"/>
      <c r="HL114" s="3"/>
      <c r="HM114" s="3"/>
      <c r="HN114" s="3"/>
      <c r="HO114" s="3"/>
      <c r="HP114" s="3"/>
      <c r="HQ114" s="3"/>
      <c r="HR114" s="3"/>
      <c r="HS114" s="3"/>
      <c r="HT114" s="3"/>
      <c r="HU114" s="3"/>
      <c r="HV114" s="3"/>
      <c r="HW114" s="3"/>
      <c r="HX114" s="3"/>
      <c r="HY114" s="3"/>
      <c r="HZ114" s="3"/>
      <c r="IA114" s="3"/>
      <c r="IB114" s="3"/>
      <c r="IC114" s="3"/>
      <c r="ID114" s="3"/>
      <c r="IE114" s="3"/>
      <c r="IF114" s="3"/>
      <c r="IG114" s="3"/>
      <c r="IH114" s="3"/>
      <c r="II114" s="3"/>
    </row>
    <row r="115" spans="3:243" ht="12.75"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4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  <c r="FK115" s="3"/>
      <c r="FL115" s="3"/>
      <c r="FM115" s="3"/>
      <c r="FN115" s="3"/>
      <c r="FO115" s="3"/>
      <c r="FP115" s="3"/>
      <c r="FQ115" s="3"/>
      <c r="FR115" s="3"/>
      <c r="FS115" s="3"/>
      <c r="FT115" s="3"/>
      <c r="FU115" s="3"/>
      <c r="FV115" s="3"/>
      <c r="FW115" s="3"/>
      <c r="FX115" s="3"/>
      <c r="FY115" s="3"/>
      <c r="FZ115" s="3"/>
      <c r="GA115" s="3"/>
      <c r="GB115" s="3"/>
      <c r="GC115" s="3"/>
      <c r="GD115" s="3"/>
      <c r="GE115" s="3"/>
      <c r="GF115" s="3"/>
      <c r="GG115" s="3"/>
      <c r="GH115" s="3"/>
      <c r="GI115" s="3"/>
      <c r="GJ115" s="3"/>
      <c r="GK115" s="3"/>
      <c r="GL115" s="3"/>
      <c r="GM115" s="3"/>
      <c r="GN115" s="3"/>
      <c r="GO115" s="3"/>
      <c r="GP115" s="3"/>
      <c r="GQ115" s="3"/>
      <c r="GR115" s="3"/>
      <c r="GS115" s="3"/>
      <c r="GT115" s="3"/>
      <c r="GU115" s="3"/>
      <c r="GV115" s="3"/>
      <c r="GW115" s="3"/>
      <c r="GX115" s="3"/>
      <c r="GY115" s="3"/>
      <c r="GZ115" s="3"/>
      <c r="HA115" s="3"/>
      <c r="HB115" s="3"/>
      <c r="HC115" s="3"/>
      <c r="HD115" s="3"/>
      <c r="HE115" s="3"/>
      <c r="HF115" s="3"/>
      <c r="HG115" s="3"/>
      <c r="HH115" s="3"/>
      <c r="HI115" s="3"/>
      <c r="HJ115" s="3"/>
      <c r="HK115" s="3"/>
      <c r="HL115" s="3"/>
      <c r="HM115" s="3"/>
      <c r="HN115" s="3"/>
      <c r="HO115" s="3"/>
      <c r="HP115" s="3"/>
      <c r="HQ115" s="3"/>
      <c r="HR115" s="3"/>
      <c r="HS115" s="3"/>
      <c r="HT115" s="3"/>
      <c r="HU115" s="3"/>
      <c r="HV115" s="3"/>
      <c r="HW115" s="3"/>
      <c r="HX115" s="3"/>
      <c r="HY115" s="3"/>
      <c r="HZ115" s="3"/>
      <c r="IA115" s="3"/>
      <c r="IB115" s="3"/>
      <c r="IC115" s="3"/>
      <c r="ID115" s="3"/>
      <c r="IE115" s="3"/>
      <c r="IF115" s="3"/>
      <c r="IG115" s="3"/>
      <c r="IH115" s="3"/>
      <c r="II115" s="3"/>
    </row>
    <row r="116" spans="3:243" ht="12.7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4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  <c r="IH116" s="3"/>
      <c r="II116" s="3"/>
    </row>
    <row r="117" spans="3:243" ht="12.75"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4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  <c r="FK117" s="3"/>
      <c r="FL117" s="3"/>
      <c r="FM117" s="3"/>
      <c r="FN117" s="3"/>
      <c r="FO117" s="3"/>
      <c r="FP117" s="3"/>
      <c r="FQ117" s="3"/>
      <c r="FR117" s="3"/>
      <c r="FS117" s="3"/>
      <c r="FT117" s="3"/>
      <c r="FU117" s="3"/>
      <c r="FV117" s="3"/>
      <c r="FW117" s="3"/>
      <c r="FX117" s="3"/>
      <c r="FY117" s="3"/>
      <c r="FZ117" s="3"/>
      <c r="GA117" s="3"/>
      <c r="GB117" s="3"/>
      <c r="GC117" s="3"/>
      <c r="GD117" s="3"/>
      <c r="GE117" s="3"/>
      <c r="GF117" s="3"/>
      <c r="GG117" s="3"/>
      <c r="GH117" s="3"/>
      <c r="GI117" s="3"/>
      <c r="GJ117" s="3"/>
      <c r="GK117" s="3"/>
      <c r="GL117" s="3"/>
      <c r="GM117" s="3"/>
      <c r="GN117" s="3"/>
      <c r="GO117" s="3"/>
      <c r="GP117" s="3"/>
      <c r="GQ117" s="3"/>
      <c r="GR117" s="3"/>
      <c r="GS117" s="3"/>
      <c r="GT117" s="3"/>
      <c r="GU117" s="3"/>
      <c r="GV117" s="3"/>
      <c r="GW117" s="3"/>
      <c r="GX117" s="3"/>
      <c r="GY117" s="3"/>
      <c r="GZ117" s="3"/>
      <c r="HA117" s="3"/>
      <c r="HB117" s="3"/>
      <c r="HC117" s="3"/>
      <c r="HD117" s="3"/>
      <c r="HE117" s="3"/>
      <c r="HF117" s="3"/>
      <c r="HG117" s="3"/>
      <c r="HH117" s="3"/>
      <c r="HI117" s="3"/>
      <c r="HJ117" s="3"/>
      <c r="HK117" s="3"/>
      <c r="HL117" s="3"/>
      <c r="HM117" s="3"/>
      <c r="HN117" s="3"/>
      <c r="HO117" s="3"/>
      <c r="HP117" s="3"/>
      <c r="HQ117" s="3"/>
      <c r="HR117" s="3"/>
      <c r="HS117" s="3"/>
      <c r="HT117" s="3"/>
      <c r="HU117" s="3"/>
      <c r="HV117" s="3"/>
      <c r="HW117" s="3"/>
      <c r="HX117" s="3"/>
      <c r="HY117" s="3"/>
      <c r="HZ117" s="3"/>
      <c r="IA117" s="3"/>
      <c r="IB117" s="3"/>
      <c r="IC117" s="3"/>
      <c r="ID117" s="3"/>
      <c r="IE117" s="3"/>
      <c r="IF117" s="3"/>
      <c r="IG117" s="3"/>
      <c r="IH117" s="3"/>
      <c r="II117" s="3"/>
    </row>
    <row r="118" spans="3:243" ht="12.75"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4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  <c r="FK118" s="3"/>
      <c r="FL118" s="3"/>
      <c r="FM118" s="3"/>
      <c r="FN118" s="3"/>
      <c r="FO118" s="3"/>
      <c r="FP118" s="3"/>
      <c r="FQ118" s="3"/>
      <c r="FR118" s="3"/>
      <c r="FS118" s="3"/>
      <c r="FT118" s="3"/>
      <c r="FU118" s="3"/>
      <c r="FV118" s="3"/>
      <c r="FW118" s="3"/>
      <c r="FX118" s="3"/>
      <c r="FY118" s="3"/>
      <c r="FZ118" s="3"/>
      <c r="GA118" s="3"/>
      <c r="GB118" s="3"/>
      <c r="GC118" s="3"/>
      <c r="GD118" s="3"/>
      <c r="GE118" s="3"/>
      <c r="GF118" s="3"/>
      <c r="GG118" s="3"/>
      <c r="GH118" s="3"/>
      <c r="GI118" s="3"/>
      <c r="GJ118" s="3"/>
      <c r="GK118" s="3"/>
      <c r="GL118" s="3"/>
      <c r="GM118" s="3"/>
      <c r="GN118" s="3"/>
      <c r="GO118" s="3"/>
      <c r="GP118" s="3"/>
      <c r="GQ118" s="3"/>
      <c r="GR118" s="3"/>
      <c r="GS118" s="3"/>
      <c r="GT118" s="3"/>
      <c r="GU118" s="3"/>
      <c r="GV118" s="3"/>
      <c r="GW118" s="3"/>
      <c r="GX118" s="3"/>
      <c r="GY118" s="3"/>
      <c r="GZ118" s="3"/>
      <c r="HA118" s="3"/>
      <c r="HB118" s="3"/>
      <c r="HC118" s="3"/>
      <c r="HD118" s="3"/>
      <c r="HE118" s="3"/>
      <c r="HF118" s="3"/>
      <c r="HG118" s="3"/>
      <c r="HH118" s="3"/>
      <c r="HI118" s="3"/>
      <c r="HJ118" s="3"/>
      <c r="HK118" s="3"/>
      <c r="HL118" s="3"/>
      <c r="HM118" s="3"/>
      <c r="HN118" s="3"/>
      <c r="HO118" s="3"/>
      <c r="HP118" s="3"/>
      <c r="HQ118" s="3"/>
      <c r="HR118" s="3"/>
      <c r="HS118" s="3"/>
      <c r="HT118" s="3"/>
      <c r="HU118" s="3"/>
      <c r="HV118" s="3"/>
      <c r="HW118" s="3"/>
      <c r="HX118" s="3"/>
      <c r="HY118" s="3"/>
      <c r="HZ118" s="3"/>
      <c r="IA118" s="3"/>
      <c r="IB118" s="3"/>
      <c r="IC118" s="3"/>
      <c r="ID118" s="3"/>
      <c r="IE118" s="3"/>
      <c r="IF118" s="3"/>
      <c r="IG118" s="3"/>
      <c r="IH118" s="3"/>
      <c r="II118" s="3"/>
    </row>
    <row r="119" spans="3:243" ht="12.75"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4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  <c r="FK119" s="3"/>
      <c r="FL119" s="3"/>
      <c r="FM119" s="3"/>
      <c r="FN119" s="3"/>
      <c r="FO119" s="3"/>
      <c r="FP119" s="3"/>
      <c r="FQ119" s="3"/>
      <c r="FR119" s="3"/>
      <c r="FS119" s="3"/>
      <c r="FT119" s="3"/>
      <c r="FU119" s="3"/>
      <c r="FV119" s="3"/>
      <c r="FW119" s="3"/>
      <c r="FX119" s="3"/>
      <c r="FY119" s="3"/>
      <c r="FZ119" s="3"/>
      <c r="GA119" s="3"/>
      <c r="GB119" s="3"/>
      <c r="GC119" s="3"/>
      <c r="GD119" s="3"/>
      <c r="GE119" s="3"/>
      <c r="GF119" s="3"/>
      <c r="GG119" s="3"/>
      <c r="GH119" s="3"/>
      <c r="GI119" s="3"/>
      <c r="GJ119" s="3"/>
      <c r="GK119" s="3"/>
      <c r="GL119" s="3"/>
      <c r="GM119" s="3"/>
      <c r="GN119" s="3"/>
      <c r="GO119" s="3"/>
      <c r="GP119" s="3"/>
      <c r="GQ119" s="3"/>
      <c r="GR119" s="3"/>
      <c r="GS119" s="3"/>
      <c r="GT119" s="3"/>
      <c r="GU119" s="3"/>
      <c r="GV119" s="3"/>
      <c r="GW119" s="3"/>
      <c r="GX119" s="3"/>
      <c r="GY119" s="3"/>
      <c r="GZ119" s="3"/>
      <c r="HA119" s="3"/>
      <c r="HB119" s="3"/>
      <c r="HC119" s="3"/>
      <c r="HD119" s="3"/>
      <c r="HE119" s="3"/>
      <c r="HF119" s="3"/>
      <c r="HG119" s="3"/>
      <c r="HH119" s="3"/>
      <c r="HI119" s="3"/>
      <c r="HJ119" s="3"/>
      <c r="HK119" s="3"/>
      <c r="HL119" s="3"/>
      <c r="HM119" s="3"/>
      <c r="HN119" s="3"/>
      <c r="HO119" s="3"/>
      <c r="HP119" s="3"/>
      <c r="HQ119" s="3"/>
      <c r="HR119" s="3"/>
      <c r="HS119" s="3"/>
      <c r="HT119" s="3"/>
      <c r="HU119" s="3"/>
      <c r="HV119" s="3"/>
      <c r="HW119" s="3"/>
      <c r="HX119" s="3"/>
      <c r="HY119" s="3"/>
      <c r="HZ119" s="3"/>
      <c r="IA119" s="3"/>
      <c r="IB119" s="3"/>
      <c r="IC119" s="3"/>
      <c r="ID119" s="3"/>
      <c r="IE119" s="3"/>
      <c r="IF119" s="3"/>
      <c r="IG119" s="3"/>
      <c r="IH119" s="3"/>
      <c r="II119" s="3"/>
    </row>
    <row r="120" spans="3:243" ht="12.7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4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3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  <c r="EX120" s="3"/>
      <c r="EY120" s="3"/>
      <c r="EZ120" s="3"/>
      <c r="FA120" s="3"/>
      <c r="FB120" s="3"/>
      <c r="FC120" s="3"/>
      <c r="FD120" s="3"/>
      <c r="FE120" s="3"/>
      <c r="FF120" s="3"/>
      <c r="FG120" s="3"/>
      <c r="FH120" s="3"/>
      <c r="FI120" s="3"/>
      <c r="FJ120" s="3"/>
      <c r="FK120" s="3"/>
      <c r="FL120" s="3"/>
      <c r="FM120" s="3"/>
      <c r="FN120" s="3"/>
      <c r="FO120" s="3"/>
      <c r="FP120" s="3"/>
      <c r="FQ120" s="3"/>
      <c r="FR120" s="3"/>
      <c r="FS120" s="3"/>
      <c r="FT120" s="3"/>
      <c r="FU120" s="3"/>
      <c r="FV120" s="3"/>
      <c r="FW120" s="3"/>
      <c r="FX120" s="3"/>
      <c r="FY120" s="3"/>
      <c r="FZ120" s="3"/>
      <c r="GA120" s="3"/>
      <c r="GB120" s="3"/>
      <c r="GC120" s="3"/>
      <c r="GD120" s="3"/>
      <c r="GE120" s="3"/>
      <c r="GF120" s="3"/>
      <c r="GG120" s="3"/>
      <c r="GH120" s="3"/>
      <c r="GI120" s="3"/>
      <c r="GJ120" s="3"/>
      <c r="GK120" s="3"/>
      <c r="GL120" s="3"/>
      <c r="GM120" s="3"/>
      <c r="GN120" s="3"/>
      <c r="GO120" s="3"/>
      <c r="GP120" s="3"/>
      <c r="GQ120" s="3"/>
      <c r="GR120" s="3"/>
      <c r="GS120" s="3"/>
      <c r="GT120" s="3"/>
      <c r="GU120" s="3"/>
      <c r="GV120" s="3"/>
      <c r="GW120" s="3"/>
      <c r="GX120" s="3"/>
      <c r="GY120" s="3"/>
      <c r="GZ120" s="3"/>
      <c r="HA120" s="3"/>
      <c r="HB120" s="3"/>
      <c r="HC120" s="3"/>
      <c r="HD120" s="3"/>
      <c r="HE120" s="3"/>
      <c r="HF120" s="3"/>
      <c r="HG120" s="3"/>
      <c r="HH120" s="3"/>
      <c r="HI120" s="3"/>
      <c r="HJ120" s="3"/>
      <c r="HK120" s="3"/>
      <c r="HL120" s="3"/>
      <c r="HM120" s="3"/>
      <c r="HN120" s="3"/>
      <c r="HO120" s="3"/>
      <c r="HP120" s="3"/>
      <c r="HQ120" s="3"/>
      <c r="HR120" s="3"/>
      <c r="HS120" s="3"/>
      <c r="HT120" s="3"/>
      <c r="HU120" s="3"/>
      <c r="HV120" s="3"/>
      <c r="HW120" s="3"/>
      <c r="HX120" s="3"/>
      <c r="HY120" s="3"/>
      <c r="HZ120" s="3"/>
      <c r="IA120" s="3"/>
      <c r="IB120" s="3"/>
      <c r="IC120" s="3"/>
      <c r="ID120" s="3"/>
      <c r="IE120" s="3"/>
      <c r="IF120" s="3"/>
      <c r="IG120" s="3"/>
      <c r="IH120" s="3"/>
      <c r="II120" s="3"/>
    </row>
    <row r="121" spans="3:243" ht="12.75"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4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  <c r="CC121" s="3"/>
      <c r="CD121" s="3"/>
      <c r="CE121" s="3"/>
      <c r="CF121" s="3"/>
      <c r="CG121" s="3"/>
      <c r="CH121" s="3"/>
      <c r="CI121" s="3"/>
      <c r="CJ121" s="3"/>
      <c r="CK121" s="3"/>
      <c r="CL121" s="3"/>
      <c r="CM121" s="3"/>
      <c r="CN121" s="3"/>
      <c r="CO121" s="3"/>
      <c r="CP121" s="3"/>
      <c r="CQ121" s="3"/>
      <c r="CR121" s="3"/>
      <c r="CS121" s="3"/>
      <c r="CT121" s="3"/>
      <c r="CU121" s="3"/>
      <c r="CV121" s="3"/>
      <c r="CW121" s="3"/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  <c r="EX121" s="3"/>
      <c r="EY121" s="3"/>
      <c r="EZ121" s="3"/>
      <c r="FA121" s="3"/>
      <c r="FB121" s="3"/>
      <c r="FC121" s="3"/>
      <c r="FD121" s="3"/>
      <c r="FE121" s="3"/>
      <c r="FF121" s="3"/>
      <c r="FG121" s="3"/>
      <c r="FH121" s="3"/>
      <c r="FI121" s="3"/>
      <c r="FJ121" s="3"/>
      <c r="FK121" s="3"/>
      <c r="FL121" s="3"/>
      <c r="FM121" s="3"/>
      <c r="FN121" s="3"/>
      <c r="FO121" s="3"/>
      <c r="FP121" s="3"/>
      <c r="FQ121" s="3"/>
      <c r="FR121" s="3"/>
      <c r="FS121" s="3"/>
      <c r="FT121" s="3"/>
      <c r="FU121" s="3"/>
      <c r="FV121" s="3"/>
      <c r="FW121" s="3"/>
      <c r="FX121" s="3"/>
      <c r="FY121" s="3"/>
      <c r="FZ121" s="3"/>
      <c r="GA121" s="3"/>
      <c r="GB121" s="3"/>
      <c r="GC121" s="3"/>
      <c r="GD121" s="3"/>
      <c r="GE121" s="3"/>
      <c r="GF121" s="3"/>
      <c r="GG121" s="3"/>
      <c r="GH121" s="3"/>
      <c r="GI121" s="3"/>
      <c r="GJ121" s="3"/>
      <c r="GK121" s="3"/>
      <c r="GL121" s="3"/>
      <c r="GM121" s="3"/>
      <c r="GN121" s="3"/>
      <c r="GO121" s="3"/>
      <c r="GP121" s="3"/>
      <c r="GQ121" s="3"/>
      <c r="GR121" s="3"/>
      <c r="GS121" s="3"/>
      <c r="GT121" s="3"/>
      <c r="GU121" s="3"/>
      <c r="GV121" s="3"/>
      <c r="GW121" s="3"/>
      <c r="GX121" s="3"/>
      <c r="GY121" s="3"/>
      <c r="GZ121" s="3"/>
      <c r="HA121" s="3"/>
      <c r="HB121" s="3"/>
      <c r="HC121" s="3"/>
      <c r="HD121" s="3"/>
      <c r="HE121" s="3"/>
      <c r="HF121" s="3"/>
      <c r="HG121" s="3"/>
      <c r="HH121" s="3"/>
      <c r="HI121" s="3"/>
      <c r="HJ121" s="3"/>
      <c r="HK121" s="3"/>
      <c r="HL121" s="3"/>
      <c r="HM121" s="3"/>
      <c r="HN121" s="3"/>
      <c r="HO121" s="3"/>
      <c r="HP121" s="3"/>
      <c r="HQ121" s="3"/>
      <c r="HR121" s="3"/>
      <c r="HS121" s="3"/>
      <c r="HT121" s="3"/>
      <c r="HU121" s="3"/>
      <c r="HV121" s="3"/>
      <c r="HW121" s="3"/>
      <c r="HX121" s="3"/>
      <c r="HY121" s="3"/>
      <c r="HZ121" s="3"/>
      <c r="IA121" s="3"/>
      <c r="IB121" s="3"/>
      <c r="IC121" s="3"/>
      <c r="ID121" s="3"/>
      <c r="IE121" s="3"/>
      <c r="IF121" s="3"/>
      <c r="IG121" s="3"/>
      <c r="IH121" s="3"/>
      <c r="II121" s="3"/>
    </row>
    <row r="122" spans="3:243" ht="12.75"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4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  <c r="CC122" s="3"/>
      <c r="CD122" s="3"/>
      <c r="CE122" s="3"/>
      <c r="CF122" s="3"/>
      <c r="CG122" s="3"/>
      <c r="CH122" s="3"/>
      <c r="CI122" s="3"/>
      <c r="CJ122" s="3"/>
      <c r="CK122" s="3"/>
      <c r="CL122" s="3"/>
      <c r="CM122" s="3"/>
      <c r="CN122" s="3"/>
      <c r="CO122" s="3"/>
      <c r="CP122" s="3"/>
      <c r="CQ122" s="3"/>
      <c r="CR122" s="3"/>
      <c r="CS122" s="3"/>
      <c r="CT122" s="3"/>
      <c r="CU122" s="3"/>
      <c r="CV122" s="3"/>
      <c r="CW122" s="3"/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  <c r="EX122" s="3"/>
      <c r="EY122" s="3"/>
      <c r="EZ122" s="3"/>
      <c r="FA122" s="3"/>
      <c r="FB122" s="3"/>
      <c r="FC122" s="3"/>
      <c r="FD122" s="3"/>
      <c r="FE122" s="3"/>
      <c r="FF122" s="3"/>
      <c r="FG122" s="3"/>
      <c r="FH122" s="3"/>
      <c r="FI122" s="3"/>
      <c r="FJ122" s="3"/>
      <c r="FK122" s="3"/>
      <c r="FL122" s="3"/>
      <c r="FM122" s="3"/>
      <c r="FN122" s="3"/>
      <c r="FO122" s="3"/>
      <c r="FP122" s="3"/>
      <c r="FQ122" s="3"/>
      <c r="FR122" s="3"/>
      <c r="FS122" s="3"/>
      <c r="FT122" s="3"/>
      <c r="FU122" s="3"/>
      <c r="FV122" s="3"/>
      <c r="FW122" s="3"/>
      <c r="FX122" s="3"/>
      <c r="FY122" s="3"/>
      <c r="FZ122" s="3"/>
      <c r="GA122" s="3"/>
      <c r="GB122" s="3"/>
      <c r="GC122" s="3"/>
      <c r="GD122" s="3"/>
      <c r="GE122" s="3"/>
      <c r="GF122" s="3"/>
      <c r="GG122" s="3"/>
      <c r="GH122" s="3"/>
      <c r="GI122" s="3"/>
      <c r="GJ122" s="3"/>
      <c r="GK122" s="3"/>
      <c r="GL122" s="3"/>
      <c r="GM122" s="3"/>
      <c r="GN122" s="3"/>
      <c r="GO122" s="3"/>
      <c r="GP122" s="3"/>
      <c r="GQ122" s="3"/>
      <c r="GR122" s="3"/>
      <c r="GS122" s="3"/>
      <c r="GT122" s="3"/>
      <c r="GU122" s="3"/>
      <c r="GV122" s="3"/>
      <c r="GW122" s="3"/>
      <c r="GX122" s="3"/>
      <c r="GY122" s="3"/>
      <c r="GZ122" s="3"/>
      <c r="HA122" s="3"/>
      <c r="HB122" s="3"/>
      <c r="HC122" s="3"/>
      <c r="HD122" s="3"/>
      <c r="HE122" s="3"/>
      <c r="HF122" s="3"/>
      <c r="HG122" s="3"/>
      <c r="HH122" s="3"/>
      <c r="HI122" s="3"/>
      <c r="HJ122" s="3"/>
      <c r="HK122" s="3"/>
      <c r="HL122" s="3"/>
      <c r="HM122" s="3"/>
      <c r="HN122" s="3"/>
      <c r="HO122" s="3"/>
      <c r="HP122" s="3"/>
      <c r="HQ122" s="3"/>
      <c r="HR122" s="3"/>
      <c r="HS122" s="3"/>
      <c r="HT122" s="3"/>
      <c r="HU122" s="3"/>
      <c r="HV122" s="3"/>
      <c r="HW122" s="3"/>
      <c r="HX122" s="3"/>
      <c r="HY122" s="3"/>
      <c r="HZ122" s="3"/>
      <c r="IA122" s="3"/>
      <c r="IB122" s="3"/>
      <c r="IC122" s="3"/>
      <c r="ID122" s="3"/>
      <c r="IE122" s="3"/>
      <c r="IF122" s="3"/>
      <c r="IG122" s="3"/>
      <c r="IH122" s="3"/>
      <c r="II122" s="3"/>
    </row>
    <row r="123" spans="3:243" ht="12.75"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4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  <c r="CC123" s="3"/>
      <c r="CD123" s="3"/>
      <c r="CE123" s="3"/>
      <c r="CF123" s="3"/>
      <c r="CG123" s="3"/>
      <c r="CH123" s="3"/>
      <c r="CI123" s="3"/>
      <c r="CJ123" s="3"/>
      <c r="CK123" s="3"/>
      <c r="CL123" s="3"/>
      <c r="CM123" s="3"/>
      <c r="CN123" s="3"/>
      <c r="CO123" s="3"/>
      <c r="CP123" s="3"/>
      <c r="CQ123" s="3"/>
      <c r="CR123" s="3"/>
      <c r="CS123" s="3"/>
      <c r="CT123" s="3"/>
      <c r="CU123" s="3"/>
      <c r="CV123" s="3"/>
      <c r="CW123" s="3"/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  <c r="EX123" s="3"/>
      <c r="EY123" s="3"/>
      <c r="EZ123" s="3"/>
      <c r="FA123" s="3"/>
      <c r="FB123" s="3"/>
      <c r="FC123" s="3"/>
      <c r="FD123" s="3"/>
      <c r="FE123" s="3"/>
      <c r="FF123" s="3"/>
      <c r="FG123" s="3"/>
      <c r="FH123" s="3"/>
      <c r="FI123" s="3"/>
      <c r="FJ123" s="3"/>
      <c r="FK123" s="3"/>
      <c r="FL123" s="3"/>
      <c r="FM123" s="3"/>
      <c r="FN123" s="3"/>
      <c r="FO123" s="3"/>
      <c r="FP123" s="3"/>
      <c r="FQ123" s="3"/>
      <c r="FR123" s="3"/>
      <c r="FS123" s="3"/>
      <c r="FT123" s="3"/>
      <c r="FU123" s="3"/>
      <c r="FV123" s="3"/>
      <c r="FW123" s="3"/>
      <c r="FX123" s="3"/>
      <c r="FY123" s="3"/>
      <c r="FZ123" s="3"/>
      <c r="GA123" s="3"/>
      <c r="GB123" s="3"/>
      <c r="GC123" s="3"/>
      <c r="GD123" s="3"/>
      <c r="GE123" s="3"/>
      <c r="GF123" s="3"/>
      <c r="GG123" s="3"/>
      <c r="GH123" s="3"/>
      <c r="GI123" s="3"/>
      <c r="GJ123" s="3"/>
      <c r="GK123" s="3"/>
      <c r="GL123" s="3"/>
      <c r="GM123" s="3"/>
      <c r="GN123" s="3"/>
      <c r="GO123" s="3"/>
      <c r="GP123" s="3"/>
      <c r="GQ123" s="3"/>
      <c r="GR123" s="3"/>
      <c r="GS123" s="3"/>
      <c r="GT123" s="3"/>
      <c r="GU123" s="3"/>
      <c r="GV123" s="3"/>
      <c r="GW123" s="3"/>
      <c r="GX123" s="3"/>
      <c r="GY123" s="3"/>
      <c r="GZ123" s="3"/>
      <c r="HA123" s="3"/>
      <c r="HB123" s="3"/>
      <c r="HC123" s="3"/>
      <c r="HD123" s="3"/>
      <c r="HE123" s="3"/>
      <c r="HF123" s="3"/>
      <c r="HG123" s="3"/>
      <c r="HH123" s="3"/>
      <c r="HI123" s="3"/>
      <c r="HJ123" s="3"/>
      <c r="HK123" s="3"/>
      <c r="HL123" s="3"/>
      <c r="HM123" s="3"/>
      <c r="HN123" s="3"/>
      <c r="HO123" s="3"/>
      <c r="HP123" s="3"/>
      <c r="HQ123" s="3"/>
      <c r="HR123" s="3"/>
      <c r="HS123" s="3"/>
      <c r="HT123" s="3"/>
      <c r="HU123" s="3"/>
      <c r="HV123" s="3"/>
      <c r="HW123" s="3"/>
      <c r="HX123" s="3"/>
      <c r="HY123" s="3"/>
      <c r="HZ123" s="3"/>
      <c r="IA123" s="3"/>
      <c r="IB123" s="3"/>
      <c r="IC123" s="3"/>
      <c r="ID123" s="3"/>
      <c r="IE123" s="3"/>
      <c r="IF123" s="3"/>
      <c r="IG123" s="3"/>
      <c r="IH123" s="3"/>
      <c r="II123" s="3"/>
    </row>
    <row r="124" spans="3:243" ht="12.7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4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  <c r="CC124" s="3"/>
      <c r="CD124" s="3"/>
      <c r="CE124" s="3"/>
      <c r="CF124" s="3"/>
      <c r="CG124" s="3"/>
      <c r="CH124" s="3"/>
      <c r="CI124" s="3"/>
      <c r="CJ124" s="3"/>
      <c r="CK124" s="3"/>
      <c r="CL124" s="3"/>
      <c r="CM124" s="3"/>
      <c r="CN124" s="3"/>
      <c r="CO124" s="3"/>
      <c r="CP124" s="3"/>
      <c r="CQ124" s="3"/>
      <c r="CR124" s="3"/>
      <c r="CS124" s="3"/>
      <c r="CT124" s="3"/>
      <c r="CU124" s="3"/>
      <c r="CV124" s="3"/>
      <c r="CW124" s="3"/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  <c r="EX124" s="3"/>
      <c r="EY124" s="3"/>
      <c r="EZ124" s="3"/>
      <c r="FA124" s="3"/>
      <c r="FB124" s="3"/>
      <c r="FC124" s="3"/>
      <c r="FD124" s="3"/>
      <c r="FE124" s="3"/>
      <c r="FF124" s="3"/>
      <c r="FG124" s="3"/>
      <c r="FH124" s="3"/>
      <c r="FI124" s="3"/>
      <c r="FJ124" s="3"/>
      <c r="FK124" s="3"/>
      <c r="FL124" s="3"/>
      <c r="FM124" s="3"/>
      <c r="FN124" s="3"/>
      <c r="FO124" s="3"/>
      <c r="FP124" s="3"/>
      <c r="FQ124" s="3"/>
      <c r="FR124" s="3"/>
      <c r="FS124" s="3"/>
      <c r="FT124" s="3"/>
      <c r="FU124" s="3"/>
      <c r="FV124" s="3"/>
      <c r="FW124" s="3"/>
      <c r="FX124" s="3"/>
      <c r="FY124" s="3"/>
      <c r="FZ124" s="3"/>
      <c r="GA124" s="3"/>
      <c r="GB124" s="3"/>
      <c r="GC124" s="3"/>
      <c r="GD124" s="3"/>
      <c r="GE124" s="3"/>
      <c r="GF124" s="3"/>
      <c r="GG124" s="3"/>
      <c r="GH124" s="3"/>
      <c r="GI124" s="3"/>
      <c r="GJ124" s="3"/>
      <c r="GK124" s="3"/>
      <c r="GL124" s="3"/>
      <c r="GM124" s="3"/>
      <c r="GN124" s="3"/>
      <c r="GO124" s="3"/>
      <c r="GP124" s="3"/>
      <c r="GQ124" s="3"/>
      <c r="GR124" s="3"/>
      <c r="GS124" s="3"/>
      <c r="GT124" s="3"/>
      <c r="GU124" s="3"/>
      <c r="GV124" s="3"/>
      <c r="GW124" s="3"/>
      <c r="GX124" s="3"/>
      <c r="GY124" s="3"/>
      <c r="GZ124" s="3"/>
      <c r="HA124" s="3"/>
      <c r="HB124" s="3"/>
      <c r="HC124" s="3"/>
      <c r="HD124" s="3"/>
      <c r="HE124" s="3"/>
      <c r="HF124" s="3"/>
      <c r="HG124" s="3"/>
      <c r="HH124" s="3"/>
      <c r="HI124" s="3"/>
      <c r="HJ124" s="3"/>
      <c r="HK124" s="3"/>
      <c r="HL124" s="3"/>
      <c r="HM124" s="3"/>
      <c r="HN124" s="3"/>
      <c r="HO124" s="3"/>
      <c r="HP124" s="3"/>
      <c r="HQ124" s="3"/>
      <c r="HR124" s="3"/>
      <c r="HS124" s="3"/>
      <c r="HT124" s="3"/>
      <c r="HU124" s="3"/>
      <c r="HV124" s="3"/>
      <c r="HW124" s="3"/>
      <c r="HX124" s="3"/>
      <c r="HY124" s="3"/>
      <c r="HZ124" s="3"/>
      <c r="IA124" s="3"/>
      <c r="IB124" s="3"/>
      <c r="IC124" s="3"/>
      <c r="ID124" s="3"/>
      <c r="IE124" s="3"/>
      <c r="IF124" s="3"/>
      <c r="IG124" s="3"/>
      <c r="IH124" s="3"/>
      <c r="II124" s="3"/>
    </row>
    <row r="125" spans="3:243" ht="12.75"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4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  <c r="CC125" s="3"/>
      <c r="CD125" s="3"/>
      <c r="CE125" s="3"/>
      <c r="CF125" s="3"/>
      <c r="CG125" s="3"/>
      <c r="CH125" s="3"/>
      <c r="CI125" s="3"/>
      <c r="CJ125" s="3"/>
      <c r="CK125" s="3"/>
      <c r="CL125" s="3"/>
      <c r="CM125" s="3"/>
      <c r="CN125" s="3"/>
      <c r="CO125" s="3"/>
      <c r="CP125" s="3"/>
      <c r="CQ125" s="3"/>
      <c r="CR125" s="3"/>
      <c r="CS125" s="3"/>
      <c r="CT125" s="3"/>
      <c r="CU125" s="3"/>
      <c r="CV125" s="3"/>
      <c r="CW125" s="3"/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  <c r="EX125" s="3"/>
      <c r="EY125" s="3"/>
      <c r="EZ125" s="3"/>
      <c r="FA125" s="3"/>
      <c r="FB125" s="3"/>
      <c r="FC125" s="3"/>
      <c r="FD125" s="3"/>
      <c r="FE125" s="3"/>
      <c r="FF125" s="3"/>
      <c r="FG125" s="3"/>
      <c r="FH125" s="3"/>
      <c r="FI125" s="3"/>
      <c r="FJ125" s="3"/>
      <c r="FK125" s="3"/>
      <c r="FL125" s="3"/>
      <c r="FM125" s="3"/>
      <c r="FN125" s="3"/>
      <c r="FO125" s="3"/>
      <c r="FP125" s="3"/>
      <c r="FQ125" s="3"/>
      <c r="FR125" s="3"/>
      <c r="FS125" s="3"/>
      <c r="FT125" s="3"/>
      <c r="FU125" s="3"/>
      <c r="FV125" s="3"/>
      <c r="FW125" s="3"/>
      <c r="FX125" s="3"/>
      <c r="FY125" s="3"/>
      <c r="FZ125" s="3"/>
      <c r="GA125" s="3"/>
      <c r="GB125" s="3"/>
      <c r="GC125" s="3"/>
      <c r="GD125" s="3"/>
      <c r="GE125" s="3"/>
      <c r="GF125" s="3"/>
      <c r="GG125" s="3"/>
      <c r="GH125" s="3"/>
      <c r="GI125" s="3"/>
      <c r="GJ125" s="3"/>
      <c r="GK125" s="3"/>
      <c r="GL125" s="3"/>
      <c r="GM125" s="3"/>
      <c r="GN125" s="3"/>
      <c r="GO125" s="3"/>
      <c r="GP125" s="3"/>
      <c r="GQ125" s="3"/>
      <c r="GR125" s="3"/>
      <c r="GS125" s="3"/>
      <c r="GT125" s="3"/>
      <c r="GU125" s="3"/>
      <c r="GV125" s="3"/>
      <c r="GW125" s="3"/>
      <c r="GX125" s="3"/>
      <c r="GY125" s="3"/>
      <c r="GZ125" s="3"/>
      <c r="HA125" s="3"/>
      <c r="HB125" s="3"/>
      <c r="HC125" s="3"/>
      <c r="HD125" s="3"/>
      <c r="HE125" s="3"/>
      <c r="HF125" s="3"/>
      <c r="HG125" s="3"/>
      <c r="HH125" s="3"/>
      <c r="HI125" s="3"/>
      <c r="HJ125" s="3"/>
      <c r="HK125" s="3"/>
      <c r="HL125" s="3"/>
      <c r="HM125" s="3"/>
      <c r="HN125" s="3"/>
      <c r="HO125" s="3"/>
      <c r="HP125" s="3"/>
      <c r="HQ125" s="3"/>
      <c r="HR125" s="3"/>
      <c r="HS125" s="3"/>
      <c r="HT125" s="3"/>
      <c r="HU125" s="3"/>
      <c r="HV125" s="3"/>
      <c r="HW125" s="3"/>
      <c r="HX125" s="3"/>
      <c r="HY125" s="3"/>
      <c r="HZ125" s="3"/>
      <c r="IA125" s="3"/>
      <c r="IB125" s="3"/>
      <c r="IC125" s="3"/>
      <c r="ID125" s="3"/>
      <c r="IE125" s="3"/>
      <c r="IF125" s="3"/>
      <c r="IG125" s="3"/>
      <c r="IH125" s="3"/>
      <c r="II125" s="3"/>
    </row>
    <row r="126" spans="3:243" ht="12.75"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4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  <c r="CC126" s="3"/>
      <c r="CD126" s="3"/>
      <c r="CE126" s="3"/>
      <c r="CF126" s="3"/>
      <c r="CG126" s="3"/>
      <c r="CH126" s="3"/>
      <c r="CI126" s="3"/>
      <c r="CJ126" s="3"/>
      <c r="CK126" s="3"/>
      <c r="CL126" s="3"/>
      <c r="CM126" s="3"/>
      <c r="CN126" s="3"/>
      <c r="CO126" s="3"/>
      <c r="CP126" s="3"/>
      <c r="CQ126" s="3"/>
      <c r="CR126" s="3"/>
      <c r="CS126" s="3"/>
      <c r="CT126" s="3"/>
      <c r="CU126" s="3"/>
      <c r="CV126" s="3"/>
      <c r="CW126" s="3"/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  <c r="EX126" s="3"/>
      <c r="EY126" s="3"/>
      <c r="EZ126" s="3"/>
      <c r="FA126" s="3"/>
      <c r="FB126" s="3"/>
      <c r="FC126" s="3"/>
      <c r="FD126" s="3"/>
      <c r="FE126" s="3"/>
      <c r="FF126" s="3"/>
      <c r="FG126" s="3"/>
      <c r="FH126" s="3"/>
      <c r="FI126" s="3"/>
      <c r="FJ126" s="3"/>
      <c r="FK126" s="3"/>
      <c r="FL126" s="3"/>
      <c r="FM126" s="3"/>
      <c r="FN126" s="3"/>
      <c r="FO126" s="3"/>
      <c r="FP126" s="3"/>
      <c r="FQ126" s="3"/>
      <c r="FR126" s="3"/>
      <c r="FS126" s="3"/>
      <c r="FT126" s="3"/>
      <c r="FU126" s="3"/>
      <c r="FV126" s="3"/>
      <c r="FW126" s="3"/>
      <c r="FX126" s="3"/>
      <c r="FY126" s="3"/>
      <c r="FZ126" s="3"/>
      <c r="GA126" s="3"/>
      <c r="GB126" s="3"/>
      <c r="GC126" s="3"/>
      <c r="GD126" s="3"/>
      <c r="GE126" s="3"/>
      <c r="GF126" s="3"/>
      <c r="GG126" s="3"/>
      <c r="GH126" s="3"/>
      <c r="GI126" s="3"/>
      <c r="GJ126" s="3"/>
      <c r="GK126" s="3"/>
      <c r="GL126" s="3"/>
      <c r="GM126" s="3"/>
      <c r="GN126" s="3"/>
      <c r="GO126" s="3"/>
      <c r="GP126" s="3"/>
      <c r="GQ126" s="3"/>
      <c r="GR126" s="3"/>
      <c r="GS126" s="3"/>
      <c r="GT126" s="3"/>
      <c r="GU126" s="3"/>
      <c r="GV126" s="3"/>
      <c r="GW126" s="3"/>
      <c r="GX126" s="3"/>
      <c r="GY126" s="3"/>
      <c r="GZ126" s="3"/>
      <c r="HA126" s="3"/>
      <c r="HB126" s="3"/>
      <c r="HC126" s="3"/>
      <c r="HD126" s="3"/>
      <c r="HE126" s="3"/>
      <c r="HF126" s="3"/>
      <c r="HG126" s="3"/>
      <c r="HH126" s="3"/>
      <c r="HI126" s="3"/>
      <c r="HJ126" s="3"/>
      <c r="HK126" s="3"/>
      <c r="HL126" s="3"/>
      <c r="HM126" s="3"/>
      <c r="HN126" s="3"/>
      <c r="HO126" s="3"/>
      <c r="HP126" s="3"/>
      <c r="HQ126" s="3"/>
      <c r="HR126" s="3"/>
      <c r="HS126" s="3"/>
      <c r="HT126" s="3"/>
      <c r="HU126" s="3"/>
      <c r="HV126" s="3"/>
      <c r="HW126" s="3"/>
      <c r="HX126" s="3"/>
      <c r="HY126" s="3"/>
      <c r="HZ126" s="3"/>
      <c r="IA126" s="3"/>
      <c r="IB126" s="3"/>
      <c r="IC126" s="3"/>
      <c r="ID126" s="3"/>
      <c r="IE126" s="3"/>
      <c r="IF126" s="3"/>
      <c r="IG126" s="3"/>
      <c r="IH126" s="3"/>
      <c r="II126" s="3"/>
    </row>
    <row r="127" spans="3:243" ht="12.75"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4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  <c r="CC127" s="3"/>
      <c r="CD127" s="3"/>
      <c r="CE127" s="3"/>
      <c r="CF127" s="3"/>
      <c r="CG127" s="3"/>
      <c r="CH127" s="3"/>
      <c r="CI127" s="3"/>
      <c r="CJ127" s="3"/>
      <c r="CK127" s="3"/>
      <c r="CL127" s="3"/>
      <c r="CM127" s="3"/>
      <c r="CN127" s="3"/>
      <c r="CO127" s="3"/>
      <c r="CP127" s="3"/>
      <c r="CQ127" s="3"/>
      <c r="CR127" s="3"/>
      <c r="CS127" s="3"/>
      <c r="CT127" s="3"/>
      <c r="CU127" s="3"/>
      <c r="CV127" s="3"/>
      <c r="CW127" s="3"/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  <c r="EX127" s="3"/>
      <c r="EY127" s="3"/>
      <c r="EZ127" s="3"/>
      <c r="FA127" s="3"/>
      <c r="FB127" s="3"/>
      <c r="FC127" s="3"/>
      <c r="FD127" s="3"/>
      <c r="FE127" s="3"/>
      <c r="FF127" s="3"/>
      <c r="FG127" s="3"/>
      <c r="FH127" s="3"/>
      <c r="FI127" s="3"/>
      <c r="FJ127" s="3"/>
      <c r="FK127" s="3"/>
      <c r="FL127" s="3"/>
      <c r="FM127" s="3"/>
      <c r="FN127" s="3"/>
      <c r="FO127" s="3"/>
      <c r="FP127" s="3"/>
      <c r="FQ127" s="3"/>
      <c r="FR127" s="3"/>
      <c r="FS127" s="3"/>
      <c r="FT127" s="3"/>
      <c r="FU127" s="3"/>
      <c r="FV127" s="3"/>
      <c r="FW127" s="3"/>
      <c r="FX127" s="3"/>
      <c r="FY127" s="3"/>
      <c r="FZ127" s="3"/>
      <c r="GA127" s="3"/>
      <c r="GB127" s="3"/>
      <c r="GC127" s="3"/>
      <c r="GD127" s="3"/>
      <c r="GE127" s="3"/>
      <c r="GF127" s="3"/>
      <c r="GG127" s="3"/>
      <c r="GH127" s="3"/>
      <c r="GI127" s="3"/>
      <c r="GJ127" s="3"/>
      <c r="GK127" s="3"/>
      <c r="GL127" s="3"/>
      <c r="GM127" s="3"/>
      <c r="GN127" s="3"/>
      <c r="GO127" s="3"/>
      <c r="GP127" s="3"/>
      <c r="GQ127" s="3"/>
      <c r="GR127" s="3"/>
      <c r="GS127" s="3"/>
      <c r="GT127" s="3"/>
      <c r="GU127" s="3"/>
      <c r="GV127" s="3"/>
      <c r="GW127" s="3"/>
      <c r="GX127" s="3"/>
      <c r="GY127" s="3"/>
      <c r="GZ127" s="3"/>
      <c r="HA127" s="3"/>
      <c r="HB127" s="3"/>
      <c r="HC127" s="3"/>
      <c r="HD127" s="3"/>
      <c r="HE127" s="3"/>
      <c r="HF127" s="3"/>
      <c r="HG127" s="3"/>
      <c r="HH127" s="3"/>
      <c r="HI127" s="3"/>
      <c r="HJ127" s="3"/>
      <c r="HK127" s="3"/>
      <c r="HL127" s="3"/>
      <c r="HM127" s="3"/>
      <c r="HN127" s="3"/>
      <c r="HO127" s="3"/>
      <c r="HP127" s="3"/>
      <c r="HQ127" s="3"/>
      <c r="HR127" s="3"/>
      <c r="HS127" s="3"/>
      <c r="HT127" s="3"/>
      <c r="HU127" s="3"/>
      <c r="HV127" s="3"/>
      <c r="HW127" s="3"/>
      <c r="HX127" s="3"/>
      <c r="HY127" s="3"/>
      <c r="HZ127" s="3"/>
      <c r="IA127" s="3"/>
      <c r="IB127" s="3"/>
      <c r="IC127" s="3"/>
      <c r="ID127" s="3"/>
      <c r="IE127" s="3"/>
      <c r="IF127" s="3"/>
      <c r="IG127" s="3"/>
      <c r="IH127" s="3"/>
      <c r="II127" s="3"/>
    </row>
    <row r="128" spans="3:243" ht="12.7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4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  <c r="FH128" s="3"/>
      <c r="FI128" s="3"/>
      <c r="FJ128" s="3"/>
      <c r="FK128" s="3"/>
      <c r="FL128" s="3"/>
      <c r="FM128" s="3"/>
      <c r="FN128" s="3"/>
      <c r="FO128" s="3"/>
      <c r="FP128" s="3"/>
      <c r="FQ128" s="3"/>
      <c r="FR128" s="3"/>
      <c r="FS128" s="3"/>
      <c r="FT128" s="3"/>
      <c r="FU128" s="3"/>
      <c r="FV128" s="3"/>
      <c r="FW128" s="3"/>
      <c r="FX128" s="3"/>
      <c r="FY128" s="3"/>
      <c r="FZ128" s="3"/>
      <c r="GA128" s="3"/>
      <c r="GB128" s="3"/>
      <c r="GC128" s="3"/>
      <c r="GD128" s="3"/>
      <c r="GE128" s="3"/>
      <c r="GF128" s="3"/>
      <c r="GG128" s="3"/>
      <c r="GH128" s="3"/>
      <c r="GI128" s="3"/>
      <c r="GJ128" s="3"/>
      <c r="GK128" s="3"/>
      <c r="GL128" s="3"/>
      <c r="GM128" s="3"/>
      <c r="GN128" s="3"/>
      <c r="GO128" s="3"/>
      <c r="GP128" s="3"/>
      <c r="GQ128" s="3"/>
      <c r="GR128" s="3"/>
      <c r="GS128" s="3"/>
      <c r="GT128" s="3"/>
      <c r="GU128" s="3"/>
      <c r="GV128" s="3"/>
      <c r="GW128" s="3"/>
      <c r="GX128" s="3"/>
      <c r="GY128" s="3"/>
      <c r="GZ128" s="3"/>
      <c r="HA128" s="3"/>
      <c r="HB128" s="3"/>
      <c r="HC128" s="3"/>
      <c r="HD128" s="3"/>
      <c r="HE128" s="3"/>
      <c r="HF128" s="3"/>
      <c r="HG128" s="3"/>
      <c r="HH128" s="3"/>
      <c r="HI128" s="3"/>
      <c r="HJ128" s="3"/>
      <c r="HK128" s="3"/>
      <c r="HL128" s="3"/>
      <c r="HM128" s="3"/>
      <c r="HN128" s="3"/>
      <c r="HO128" s="3"/>
      <c r="HP128" s="3"/>
      <c r="HQ128" s="3"/>
      <c r="HR128" s="3"/>
      <c r="HS128" s="3"/>
      <c r="HT128" s="3"/>
      <c r="HU128" s="3"/>
      <c r="HV128" s="3"/>
      <c r="HW128" s="3"/>
      <c r="HX128" s="3"/>
      <c r="HY128" s="3"/>
      <c r="HZ128" s="3"/>
      <c r="IA128" s="3"/>
      <c r="IB128" s="3"/>
      <c r="IC128" s="3"/>
      <c r="ID128" s="3"/>
      <c r="IE128" s="3"/>
      <c r="IF128" s="3"/>
      <c r="IG128" s="3"/>
      <c r="IH128" s="3"/>
      <c r="II128" s="3"/>
    </row>
    <row r="129" spans="3:243" ht="12.75"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4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  <c r="IH129" s="3"/>
      <c r="II129" s="3"/>
    </row>
    <row r="130" spans="3:243" ht="12.75"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4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  <c r="CC130" s="3"/>
      <c r="CD130" s="3"/>
      <c r="CE130" s="3"/>
      <c r="CF130" s="3"/>
      <c r="CG130" s="3"/>
      <c r="CH130" s="3"/>
      <c r="CI130" s="3"/>
      <c r="CJ130" s="3"/>
      <c r="CK130" s="3"/>
      <c r="CL130" s="3"/>
      <c r="CM130" s="3"/>
      <c r="CN130" s="3"/>
      <c r="CO130" s="3"/>
      <c r="CP130" s="3"/>
      <c r="CQ130" s="3"/>
      <c r="CR130" s="3"/>
      <c r="CS130" s="3"/>
      <c r="CT130" s="3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  <c r="FH130" s="3"/>
      <c r="FI130" s="3"/>
      <c r="FJ130" s="3"/>
      <c r="FK130" s="3"/>
      <c r="FL130" s="3"/>
      <c r="FM130" s="3"/>
      <c r="FN130" s="3"/>
      <c r="FO130" s="3"/>
      <c r="FP130" s="3"/>
      <c r="FQ130" s="3"/>
      <c r="FR130" s="3"/>
      <c r="FS130" s="3"/>
      <c r="FT130" s="3"/>
      <c r="FU130" s="3"/>
      <c r="FV130" s="3"/>
      <c r="FW130" s="3"/>
      <c r="FX130" s="3"/>
      <c r="FY130" s="3"/>
      <c r="FZ130" s="3"/>
      <c r="GA130" s="3"/>
      <c r="GB130" s="3"/>
      <c r="GC130" s="3"/>
      <c r="GD130" s="3"/>
      <c r="GE130" s="3"/>
      <c r="GF130" s="3"/>
      <c r="GG130" s="3"/>
      <c r="GH130" s="3"/>
      <c r="GI130" s="3"/>
      <c r="GJ130" s="3"/>
      <c r="GK130" s="3"/>
      <c r="GL130" s="3"/>
      <c r="GM130" s="3"/>
      <c r="GN130" s="3"/>
      <c r="GO130" s="3"/>
      <c r="GP130" s="3"/>
      <c r="GQ130" s="3"/>
      <c r="GR130" s="3"/>
      <c r="GS130" s="3"/>
      <c r="GT130" s="3"/>
      <c r="GU130" s="3"/>
      <c r="GV130" s="3"/>
      <c r="GW130" s="3"/>
      <c r="GX130" s="3"/>
      <c r="GY130" s="3"/>
      <c r="GZ130" s="3"/>
      <c r="HA130" s="3"/>
      <c r="HB130" s="3"/>
      <c r="HC130" s="3"/>
      <c r="HD130" s="3"/>
      <c r="HE130" s="3"/>
      <c r="HF130" s="3"/>
      <c r="HG130" s="3"/>
      <c r="HH130" s="3"/>
      <c r="HI130" s="3"/>
      <c r="HJ130" s="3"/>
      <c r="HK130" s="3"/>
      <c r="HL130" s="3"/>
      <c r="HM130" s="3"/>
      <c r="HN130" s="3"/>
      <c r="HO130" s="3"/>
      <c r="HP130" s="3"/>
      <c r="HQ130" s="3"/>
      <c r="HR130" s="3"/>
      <c r="HS130" s="3"/>
      <c r="HT130" s="3"/>
      <c r="HU130" s="3"/>
      <c r="HV130" s="3"/>
      <c r="HW130" s="3"/>
      <c r="HX130" s="3"/>
      <c r="HY130" s="3"/>
      <c r="HZ130" s="3"/>
      <c r="IA130" s="3"/>
      <c r="IB130" s="3"/>
      <c r="IC130" s="3"/>
      <c r="ID130" s="3"/>
      <c r="IE130" s="3"/>
      <c r="IF130" s="3"/>
      <c r="IG130" s="3"/>
      <c r="IH130" s="3"/>
      <c r="II130" s="3"/>
    </row>
    <row r="131" spans="3:243" ht="12.75"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4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  <c r="CC131" s="3"/>
      <c r="CD131" s="3"/>
      <c r="CE131" s="3"/>
      <c r="CF131" s="3"/>
      <c r="CG131" s="3"/>
      <c r="CH131" s="3"/>
      <c r="CI131" s="3"/>
      <c r="CJ131" s="3"/>
      <c r="CK131" s="3"/>
      <c r="CL131" s="3"/>
      <c r="CM131" s="3"/>
      <c r="CN131" s="3"/>
      <c r="CO131" s="3"/>
      <c r="CP131" s="3"/>
      <c r="CQ131" s="3"/>
      <c r="CR131" s="3"/>
      <c r="CS131" s="3"/>
      <c r="CT131" s="3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  <c r="FH131" s="3"/>
      <c r="FI131" s="3"/>
      <c r="FJ131" s="3"/>
      <c r="FK131" s="3"/>
      <c r="FL131" s="3"/>
      <c r="FM131" s="3"/>
      <c r="FN131" s="3"/>
      <c r="FO131" s="3"/>
      <c r="FP131" s="3"/>
      <c r="FQ131" s="3"/>
      <c r="FR131" s="3"/>
      <c r="FS131" s="3"/>
      <c r="FT131" s="3"/>
      <c r="FU131" s="3"/>
      <c r="FV131" s="3"/>
      <c r="FW131" s="3"/>
      <c r="FX131" s="3"/>
      <c r="FY131" s="3"/>
      <c r="FZ131" s="3"/>
      <c r="GA131" s="3"/>
      <c r="GB131" s="3"/>
      <c r="GC131" s="3"/>
      <c r="GD131" s="3"/>
      <c r="GE131" s="3"/>
      <c r="GF131" s="3"/>
      <c r="GG131" s="3"/>
      <c r="GH131" s="3"/>
      <c r="GI131" s="3"/>
      <c r="GJ131" s="3"/>
      <c r="GK131" s="3"/>
      <c r="GL131" s="3"/>
      <c r="GM131" s="3"/>
      <c r="GN131" s="3"/>
      <c r="GO131" s="3"/>
      <c r="GP131" s="3"/>
      <c r="GQ131" s="3"/>
      <c r="GR131" s="3"/>
      <c r="GS131" s="3"/>
      <c r="GT131" s="3"/>
      <c r="GU131" s="3"/>
      <c r="GV131" s="3"/>
      <c r="GW131" s="3"/>
      <c r="GX131" s="3"/>
      <c r="GY131" s="3"/>
      <c r="GZ131" s="3"/>
      <c r="HA131" s="3"/>
      <c r="HB131" s="3"/>
      <c r="HC131" s="3"/>
      <c r="HD131" s="3"/>
      <c r="HE131" s="3"/>
      <c r="HF131" s="3"/>
      <c r="HG131" s="3"/>
      <c r="HH131" s="3"/>
      <c r="HI131" s="3"/>
      <c r="HJ131" s="3"/>
      <c r="HK131" s="3"/>
      <c r="HL131" s="3"/>
      <c r="HM131" s="3"/>
      <c r="HN131" s="3"/>
      <c r="HO131" s="3"/>
      <c r="HP131" s="3"/>
      <c r="HQ131" s="3"/>
      <c r="HR131" s="3"/>
      <c r="HS131" s="3"/>
      <c r="HT131" s="3"/>
      <c r="HU131" s="3"/>
      <c r="HV131" s="3"/>
      <c r="HW131" s="3"/>
      <c r="HX131" s="3"/>
      <c r="HY131" s="3"/>
      <c r="HZ131" s="3"/>
      <c r="IA131" s="3"/>
      <c r="IB131" s="3"/>
      <c r="IC131" s="3"/>
      <c r="ID131" s="3"/>
      <c r="IE131" s="3"/>
      <c r="IF131" s="3"/>
      <c r="IG131" s="3"/>
      <c r="IH131" s="3"/>
      <c r="II131" s="3"/>
    </row>
    <row r="132" spans="3:243" ht="12.7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4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  <c r="FH132" s="3"/>
      <c r="FI132" s="3"/>
      <c r="FJ132" s="3"/>
      <c r="FK132" s="3"/>
      <c r="FL132" s="3"/>
      <c r="FM132" s="3"/>
      <c r="FN132" s="3"/>
      <c r="FO132" s="3"/>
      <c r="FP132" s="3"/>
      <c r="FQ132" s="3"/>
      <c r="FR132" s="3"/>
      <c r="FS132" s="3"/>
      <c r="FT132" s="3"/>
      <c r="FU132" s="3"/>
      <c r="FV132" s="3"/>
      <c r="FW132" s="3"/>
      <c r="FX132" s="3"/>
      <c r="FY132" s="3"/>
      <c r="FZ132" s="3"/>
      <c r="GA132" s="3"/>
      <c r="GB132" s="3"/>
      <c r="GC132" s="3"/>
      <c r="GD132" s="3"/>
      <c r="GE132" s="3"/>
      <c r="GF132" s="3"/>
      <c r="GG132" s="3"/>
      <c r="GH132" s="3"/>
      <c r="GI132" s="3"/>
      <c r="GJ132" s="3"/>
      <c r="GK132" s="3"/>
      <c r="GL132" s="3"/>
      <c r="GM132" s="3"/>
      <c r="GN132" s="3"/>
      <c r="GO132" s="3"/>
      <c r="GP132" s="3"/>
      <c r="GQ132" s="3"/>
      <c r="GR132" s="3"/>
      <c r="GS132" s="3"/>
      <c r="GT132" s="3"/>
      <c r="GU132" s="3"/>
      <c r="GV132" s="3"/>
      <c r="GW132" s="3"/>
      <c r="GX132" s="3"/>
      <c r="GY132" s="3"/>
      <c r="GZ132" s="3"/>
      <c r="HA132" s="3"/>
      <c r="HB132" s="3"/>
      <c r="HC132" s="3"/>
      <c r="HD132" s="3"/>
      <c r="HE132" s="3"/>
      <c r="HF132" s="3"/>
      <c r="HG132" s="3"/>
      <c r="HH132" s="3"/>
      <c r="HI132" s="3"/>
      <c r="HJ132" s="3"/>
      <c r="HK132" s="3"/>
      <c r="HL132" s="3"/>
      <c r="HM132" s="3"/>
      <c r="HN132" s="3"/>
      <c r="HO132" s="3"/>
      <c r="HP132" s="3"/>
      <c r="HQ132" s="3"/>
      <c r="HR132" s="3"/>
      <c r="HS132" s="3"/>
      <c r="HT132" s="3"/>
      <c r="HU132" s="3"/>
      <c r="HV132" s="3"/>
      <c r="HW132" s="3"/>
      <c r="HX132" s="3"/>
      <c r="HY132" s="3"/>
      <c r="HZ132" s="3"/>
      <c r="IA132" s="3"/>
      <c r="IB132" s="3"/>
      <c r="IC132" s="3"/>
      <c r="ID132" s="3"/>
      <c r="IE132" s="3"/>
      <c r="IF132" s="3"/>
      <c r="IG132" s="3"/>
      <c r="IH132" s="3"/>
      <c r="II132" s="3"/>
    </row>
    <row r="133" spans="3:243" ht="12.75"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4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  <c r="CC133" s="3"/>
      <c r="CD133" s="3"/>
      <c r="CE133" s="3"/>
      <c r="CF133" s="3"/>
      <c r="CG133" s="3"/>
      <c r="CH133" s="3"/>
      <c r="CI133" s="3"/>
      <c r="CJ133" s="3"/>
      <c r="CK133" s="3"/>
      <c r="CL133" s="3"/>
      <c r="CM133" s="3"/>
      <c r="CN133" s="3"/>
      <c r="CO133" s="3"/>
      <c r="CP133" s="3"/>
      <c r="CQ133" s="3"/>
      <c r="CR133" s="3"/>
      <c r="CS133" s="3"/>
      <c r="CT133" s="3"/>
      <c r="CU133" s="3"/>
      <c r="CV133" s="3"/>
      <c r="CW133" s="3"/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  <c r="EX133" s="3"/>
      <c r="EY133" s="3"/>
      <c r="EZ133" s="3"/>
      <c r="FA133" s="3"/>
      <c r="FB133" s="3"/>
      <c r="FC133" s="3"/>
      <c r="FD133" s="3"/>
      <c r="FE133" s="3"/>
      <c r="FF133" s="3"/>
      <c r="FG133" s="3"/>
      <c r="FH133" s="3"/>
      <c r="FI133" s="3"/>
      <c r="FJ133" s="3"/>
      <c r="FK133" s="3"/>
      <c r="FL133" s="3"/>
      <c r="FM133" s="3"/>
      <c r="FN133" s="3"/>
      <c r="FO133" s="3"/>
      <c r="FP133" s="3"/>
      <c r="FQ133" s="3"/>
      <c r="FR133" s="3"/>
      <c r="FS133" s="3"/>
      <c r="FT133" s="3"/>
      <c r="FU133" s="3"/>
      <c r="FV133" s="3"/>
      <c r="FW133" s="3"/>
      <c r="FX133" s="3"/>
      <c r="FY133" s="3"/>
      <c r="FZ133" s="3"/>
      <c r="GA133" s="3"/>
      <c r="GB133" s="3"/>
      <c r="GC133" s="3"/>
      <c r="GD133" s="3"/>
      <c r="GE133" s="3"/>
      <c r="GF133" s="3"/>
      <c r="GG133" s="3"/>
      <c r="GH133" s="3"/>
      <c r="GI133" s="3"/>
      <c r="GJ133" s="3"/>
      <c r="GK133" s="3"/>
      <c r="GL133" s="3"/>
      <c r="GM133" s="3"/>
      <c r="GN133" s="3"/>
      <c r="GO133" s="3"/>
      <c r="GP133" s="3"/>
      <c r="GQ133" s="3"/>
      <c r="GR133" s="3"/>
      <c r="GS133" s="3"/>
      <c r="GT133" s="3"/>
      <c r="GU133" s="3"/>
      <c r="GV133" s="3"/>
      <c r="GW133" s="3"/>
      <c r="GX133" s="3"/>
      <c r="GY133" s="3"/>
      <c r="GZ133" s="3"/>
      <c r="HA133" s="3"/>
      <c r="HB133" s="3"/>
      <c r="HC133" s="3"/>
      <c r="HD133" s="3"/>
      <c r="HE133" s="3"/>
      <c r="HF133" s="3"/>
      <c r="HG133" s="3"/>
      <c r="HH133" s="3"/>
      <c r="HI133" s="3"/>
      <c r="HJ133" s="3"/>
      <c r="HK133" s="3"/>
      <c r="HL133" s="3"/>
      <c r="HM133" s="3"/>
      <c r="HN133" s="3"/>
      <c r="HO133" s="3"/>
      <c r="HP133" s="3"/>
      <c r="HQ133" s="3"/>
      <c r="HR133" s="3"/>
      <c r="HS133" s="3"/>
      <c r="HT133" s="3"/>
      <c r="HU133" s="3"/>
      <c r="HV133" s="3"/>
      <c r="HW133" s="3"/>
      <c r="HX133" s="3"/>
      <c r="HY133" s="3"/>
      <c r="HZ133" s="3"/>
      <c r="IA133" s="3"/>
      <c r="IB133" s="3"/>
      <c r="IC133" s="3"/>
      <c r="ID133" s="3"/>
      <c r="IE133" s="3"/>
      <c r="IF133" s="3"/>
      <c r="IG133" s="3"/>
      <c r="IH133" s="3"/>
      <c r="II133" s="3"/>
    </row>
    <row r="134" spans="3:243" ht="12.75"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4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  <c r="CC134" s="3"/>
      <c r="CD134" s="3"/>
      <c r="CE134" s="3"/>
      <c r="CF134" s="3"/>
      <c r="CG134" s="3"/>
      <c r="CH134" s="3"/>
      <c r="CI134" s="3"/>
      <c r="CJ134" s="3"/>
      <c r="CK134" s="3"/>
      <c r="CL134" s="3"/>
      <c r="CM134" s="3"/>
      <c r="CN134" s="3"/>
      <c r="CO134" s="3"/>
      <c r="CP134" s="3"/>
      <c r="CQ134" s="3"/>
      <c r="CR134" s="3"/>
      <c r="CS134" s="3"/>
      <c r="CT134" s="3"/>
      <c r="CU134" s="3"/>
      <c r="CV134" s="3"/>
      <c r="CW134" s="3"/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  <c r="EX134" s="3"/>
      <c r="EY134" s="3"/>
      <c r="EZ134" s="3"/>
      <c r="FA134" s="3"/>
      <c r="FB134" s="3"/>
      <c r="FC134" s="3"/>
      <c r="FD134" s="3"/>
      <c r="FE134" s="3"/>
      <c r="FF134" s="3"/>
      <c r="FG134" s="3"/>
      <c r="FH134" s="3"/>
      <c r="FI134" s="3"/>
      <c r="FJ134" s="3"/>
      <c r="FK134" s="3"/>
      <c r="FL134" s="3"/>
      <c r="FM134" s="3"/>
      <c r="FN134" s="3"/>
      <c r="FO134" s="3"/>
      <c r="FP134" s="3"/>
      <c r="FQ134" s="3"/>
      <c r="FR134" s="3"/>
      <c r="FS134" s="3"/>
      <c r="FT134" s="3"/>
      <c r="FU134" s="3"/>
      <c r="FV134" s="3"/>
      <c r="FW134" s="3"/>
      <c r="FX134" s="3"/>
      <c r="FY134" s="3"/>
      <c r="FZ134" s="3"/>
      <c r="GA134" s="3"/>
      <c r="GB134" s="3"/>
      <c r="GC134" s="3"/>
      <c r="GD134" s="3"/>
      <c r="GE134" s="3"/>
      <c r="GF134" s="3"/>
      <c r="GG134" s="3"/>
      <c r="GH134" s="3"/>
      <c r="GI134" s="3"/>
      <c r="GJ134" s="3"/>
      <c r="GK134" s="3"/>
      <c r="GL134" s="3"/>
      <c r="GM134" s="3"/>
      <c r="GN134" s="3"/>
      <c r="GO134" s="3"/>
      <c r="GP134" s="3"/>
      <c r="GQ134" s="3"/>
      <c r="GR134" s="3"/>
      <c r="GS134" s="3"/>
      <c r="GT134" s="3"/>
      <c r="GU134" s="3"/>
      <c r="GV134" s="3"/>
      <c r="GW134" s="3"/>
      <c r="GX134" s="3"/>
      <c r="GY134" s="3"/>
      <c r="GZ134" s="3"/>
      <c r="HA134" s="3"/>
      <c r="HB134" s="3"/>
      <c r="HC134" s="3"/>
      <c r="HD134" s="3"/>
      <c r="HE134" s="3"/>
      <c r="HF134" s="3"/>
      <c r="HG134" s="3"/>
      <c r="HH134" s="3"/>
      <c r="HI134" s="3"/>
      <c r="HJ134" s="3"/>
      <c r="HK134" s="3"/>
      <c r="HL134" s="3"/>
      <c r="HM134" s="3"/>
      <c r="HN134" s="3"/>
      <c r="HO134" s="3"/>
      <c r="HP134" s="3"/>
      <c r="HQ134" s="3"/>
      <c r="HR134" s="3"/>
      <c r="HS134" s="3"/>
      <c r="HT134" s="3"/>
      <c r="HU134" s="3"/>
      <c r="HV134" s="3"/>
      <c r="HW134" s="3"/>
      <c r="HX134" s="3"/>
      <c r="HY134" s="3"/>
      <c r="HZ134" s="3"/>
      <c r="IA134" s="3"/>
      <c r="IB134" s="3"/>
      <c r="IC134" s="3"/>
      <c r="ID134" s="3"/>
      <c r="IE134" s="3"/>
      <c r="IF134" s="3"/>
      <c r="IG134" s="3"/>
      <c r="IH134" s="3"/>
      <c r="II134" s="3"/>
    </row>
    <row r="135" spans="3:243" ht="12.75"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4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  <c r="IH135" s="3"/>
      <c r="II135" s="3"/>
    </row>
    <row r="136" spans="3:243" ht="12.75"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4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  <c r="CC136" s="3"/>
      <c r="CD136" s="3"/>
      <c r="CE136" s="3"/>
      <c r="CF136" s="3"/>
      <c r="CG136" s="3"/>
      <c r="CH136" s="3"/>
      <c r="CI136" s="3"/>
      <c r="CJ136" s="3"/>
      <c r="CK136" s="3"/>
      <c r="CL136" s="3"/>
      <c r="CM136" s="3"/>
      <c r="CN136" s="3"/>
      <c r="CO136" s="3"/>
      <c r="CP136" s="3"/>
      <c r="CQ136" s="3"/>
      <c r="CR136" s="3"/>
      <c r="CS136" s="3"/>
      <c r="CT136" s="3"/>
      <c r="CU136" s="3"/>
      <c r="CV136" s="3"/>
      <c r="CW136" s="3"/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  <c r="EX136" s="3"/>
      <c r="EY136" s="3"/>
      <c r="EZ136" s="3"/>
      <c r="FA136" s="3"/>
      <c r="FB136" s="3"/>
      <c r="FC136" s="3"/>
      <c r="FD136" s="3"/>
      <c r="FE136" s="3"/>
      <c r="FF136" s="3"/>
      <c r="FG136" s="3"/>
      <c r="FH136" s="3"/>
      <c r="FI136" s="3"/>
      <c r="FJ136" s="3"/>
      <c r="FK136" s="3"/>
      <c r="FL136" s="3"/>
      <c r="FM136" s="3"/>
      <c r="FN136" s="3"/>
      <c r="FO136" s="3"/>
      <c r="FP136" s="3"/>
      <c r="FQ136" s="3"/>
      <c r="FR136" s="3"/>
      <c r="FS136" s="3"/>
      <c r="FT136" s="3"/>
      <c r="FU136" s="3"/>
      <c r="FV136" s="3"/>
      <c r="FW136" s="3"/>
      <c r="FX136" s="3"/>
      <c r="FY136" s="3"/>
      <c r="FZ136" s="3"/>
      <c r="GA136" s="3"/>
      <c r="GB136" s="3"/>
      <c r="GC136" s="3"/>
      <c r="GD136" s="3"/>
      <c r="GE136" s="3"/>
      <c r="GF136" s="3"/>
      <c r="GG136" s="3"/>
      <c r="GH136" s="3"/>
      <c r="GI136" s="3"/>
      <c r="GJ136" s="3"/>
      <c r="GK136" s="3"/>
      <c r="GL136" s="3"/>
      <c r="GM136" s="3"/>
      <c r="GN136" s="3"/>
      <c r="GO136" s="3"/>
      <c r="GP136" s="3"/>
      <c r="GQ136" s="3"/>
      <c r="GR136" s="3"/>
      <c r="GS136" s="3"/>
      <c r="GT136" s="3"/>
      <c r="GU136" s="3"/>
      <c r="GV136" s="3"/>
      <c r="GW136" s="3"/>
      <c r="GX136" s="3"/>
      <c r="GY136" s="3"/>
      <c r="GZ136" s="3"/>
      <c r="HA136" s="3"/>
      <c r="HB136" s="3"/>
      <c r="HC136" s="3"/>
      <c r="HD136" s="3"/>
      <c r="HE136" s="3"/>
      <c r="HF136" s="3"/>
      <c r="HG136" s="3"/>
      <c r="HH136" s="3"/>
      <c r="HI136" s="3"/>
      <c r="HJ136" s="3"/>
      <c r="HK136" s="3"/>
      <c r="HL136" s="3"/>
      <c r="HM136" s="3"/>
      <c r="HN136" s="3"/>
      <c r="HO136" s="3"/>
      <c r="HP136" s="3"/>
      <c r="HQ136" s="3"/>
      <c r="HR136" s="3"/>
      <c r="HS136" s="3"/>
      <c r="HT136" s="3"/>
      <c r="HU136" s="3"/>
      <c r="HV136" s="3"/>
      <c r="HW136" s="3"/>
      <c r="HX136" s="3"/>
      <c r="HY136" s="3"/>
      <c r="HZ136" s="3"/>
      <c r="IA136" s="3"/>
      <c r="IB136" s="3"/>
      <c r="IC136" s="3"/>
      <c r="ID136" s="3"/>
      <c r="IE136" s="3"/>
      <c r="IF136" s="3"/>
      <c r="IG136" s="3"/>
      <c r="IH136" s="3"/>
      <c r="II136" s="3"/>
    </row>
    <row r="137" spans="3:243" ht="12.75"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4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  <c r="CN137" s="3"/>
      <c r="CO137" s="3"/>
      <c r="CP137" s="3"/>
      <c r="CQ137" s="3"/>
      <c r="CR137" s="3"/>
      <c r="CS137" s="3"/>
      <c r="CT137" s="3"/>
      <c r="CU137" s="3"/>
      <c r="CV137" s="3"/>
      <c r="CW137" s="3"/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  <c r="EX137" s="3"/>
      <c r="EY137" s="3"/>
      <c r="EZ137" s="3"/>
      <c r="FA137" s="3"/>
      <c r="FB137" s="3"/>
      <c r="FC137" s="3"/>
      <c r="FD137" s="3"/>
      <c r="FE137" s="3"/>
      <c r="FF137" s="3"/>
      <c r="FG137" s="3"/>
      <c r="FH137" s="3"/>
      <c r="FI137" s="3"/>
      <c r="FJ137" s="3"/>
      <c r="FK137" s="3"/>
      <c r="FL137" s="3"/>
      <c r="FM137" s="3"/>
      <c r="FN137" s="3"/>
      <c r="FO137" s="3"/>
      <c r="FP137" s="3"/>
      <c r="FQ137" s="3"/>
      <c r="FR137" s="3"/>
      <c r="FS137" s="3"/>
      <c r="FT137" s="3"/>
      <c r="FU137" s="3"/>
      <c r="FV137" s="3"/>
      <c r="FW137" s="3"/>
      <c r="FX137" s="3"/>
      <c r="FY137" s="3"/>
      <c r="FZ137" s="3"/>
      <c r="GA137" s="3"/>
      <c r="GB137" s="3"/>
      <c r="GC137" s="3"/>
      <c r="GD137" s="3"/>
      <c r="GE137" s="3"/>
      <c r="GF137" s="3"/>
      <c r="GG137" s="3"/>
      <c r="GH137" s="3"/>
      <c r="GI137" s="3"/>
      <c r="GJ137" s="3"/>
      <c r="GK137" s="3"/>
      <c r="GL137" s="3"/>
      <c r="GM137" s="3"/>
      <c r="GN137" s="3"/>
      <c r="GO137" s="3"/>
      <c r="GP137" s="3"/>
      <c r="GQ137" s="3"/>
      <c r="GR137" s="3"/>
      <c r="GS137" s="3"/>
      <c r="GT137" s="3"/>
      <c r="GU137" s="3"/>
      <c r="GV137" s="3"/>
      <c r="GW137" s="3"/>
      <c r="GX137" s="3"/>
      <c r="GY137" s="3"/>
      <c r="GZ137" s="3"/>
      <c r="HA137" s="3"/>
      <c r="HB137" s="3"/>
      <c r="HC137" s="3"/>
      <c r="HD137" s="3"/>
      <c r="HE137" s="3"/>
      <c r="HF137" s="3"/>
      <c r="HG137" s="3"/>
      <c r="HH137" s="3"/>
      <c r="HI137" s="3"/>
      <c r="HJ137" s="3"/>
      <c r="HK137" s="3"/>
      <c r="HL137" s="3"/>
      <c r="HM137" s="3"/>
      <c r="HN137" s="3"/>
      <c r="HO137" s="3"/>
      <c r="HP137" s="3"/>
      <c r="HQ137" s="3"/>
      <c r="HR137" s="3"/>
      <c r="HS137" s="3"/>
      <c r="HT137" s="3"/>
      <c r="HU137" s="3"/>
      <c r="HV137" s="3"/>
      <c r="HW137" s="3"/>
      <c r="HX137" s="3"/>
      <c r="HY137" s="3"/>
      <c r="HZ137" s="3"/>
      <c r="IA137" s="3"/>
      <c r="IB137" s="3"/>
      <c r="IC137" s="3"/>
      <c r="ID137" s="3"/>
      <c r="IE137" s="3"/>
      <c r="IF137" s="3"/>
      <c r="IG137" s="3"/>
      <c r="IH137" s="3"/>
      <c r="II137" s="3"/>
    </row>
    <row r="138" spans="3:243" ht="12.75"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4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  <c r="CC138" s="3"/>
      <c r="CD138" s="3"/>
      <c r="CE138" s="3"/>
      <c r="CF138" s="3"/>
      <c r="CG138" s="3"/>
      <c r="CH138" s="3"/>
      <c r="CI138" s="3"/>
      <c r="CJ138" s="3"/>
      <c r="CK138" s="3"/>
      <c r="CL138" s="3"/>
      <c r="CM138" s="3"/>
      <c r="CN138" s="3"/>
      <c r="CO138" s="3"/>
      <c r="CP138" s="3"/>
      <c r="CQ138" s="3"/>
      <c r="CR138" s="3"/>
      <c r="CS138" s="3"/>
      <c r="CT138" s="3"/>
      <c r="CU138" s="3"/>
      <c r="CV138" s="3"/>
      <c r="CW138" s="3"/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  <c r="EX138" s="3"/>
      <c r="EY138" s="3"/>
      <c r="EZ138" s="3"/>
      <c r="FA138" s="3"/>
      <c r="FB138" s="3"/>
      <c r="FC138" s="3"/>
      <c r="FD138" s="3"/>
      <c r="FE138" s="3"/>
      <c r="FF138" s="3"/>
      <c r="FG138" s="3"/>
      <c r="FH138" s="3"/>
      <c r="FI138" s="3"/>
      <c r="FJ138" s="3"/>
      <c r="FK138" s="3"/>
      <c r="FL138" s="3"/>
      <c r="FM138" s="3"/>
      <c r="FN138" s="3"/>
      <c r="FO138" s="3"/>
      <c r="FP138" s="3"/>
      <c r="FQ138" s="3"/>
      <c r="FR138" s="3"/>
      <c r="FS138" s="3"/>
      <c r="FT138" s="3"/>
      <c r="FU138" s="3"/>
      <c r="FV138" s="3"/>
      <c r="FW138" s="3"/>
      <c r="FX138" s="3"/>
      <c r="FY138" s="3"/>
      <c r="FZ138" s="3"/>
      <c r="GA138" s="3"/>
      <c r="GB138" s="3"/>
      <c r="GC138" s="3"/>
      <c r="GD138" s="3"/>
      <c r="GE138" s="3"/>
      <c r="GF138" s="3"/>
      <c r="GG138" s="3"/>
      <c r="GH138" s="3"/>
      <c r="GI138" s="3"/>
      <c r="GJ138" s="3"/>
      <c r="GK138" s="3"/>
      <c r="GL138" s="3"/>
      <c r="GM138" s="3"/>
      <c r="GN138" s="3"/>
      <c r="GO138" s="3"/>
      <c r="GP138" s="3"/>
      <c r="GQ138" s="3"/>
      <c r="GR138" s="3"/>
      <c r="GS138" s="3"/>
      <c r="GT138" s="3"/>
      <c r="GU138" s="3"/>
      <c r="GV138" s="3"/>
      <c r="GW138" s="3"/>
      <c r="GX138" s="3"/>
      <c r="GY138" s="3"/>
      <c r="GZ138" s="3"/>
      <c r="HA138" s="3"/>
      <c r="HB138" s="3"/>
      <c r="HC138" s="3"/>
      <c r="HD138" s="3"/>
      <c r="HE138" s="3"/>
      <c r="HF138" s="3"/>
      <c r="HG138" s="3"/>
      <c r="HH138" s="3"/>
      <c r="HI138" s="3"/>
      <c r="HJ138" s="3"/>
      <c r="HK138" s="3"/>
      <c r="HL138" s="3"/>
      <c r="HM138" s="3"/>
      <c r="HN138" s="3"/>
      <c r="HO138" s="3"/>
      <c r="HP138" s="3"/>
      <c r="HQ138" s="3"/>
      <c r="HR138" s="3"/>
      <c r="HS138" s="3"/>
      <c r="HT138" s="3"/>
      <c r="HU138" s="3"/>
      <c r="HV138" s="3"/>
      <c r="HW138" s="3"/>
      <c r="HX138" s="3"/>
      <c r="HY138" s="3"/>
      <c r="HZ138" s="3"/>
      <c r="IA138" s="3"/>
      <c r="IB138" s="3"/>
      <c r="IC138" s="3"/>
      <c r="ID138" s="3"/>
      <c r="IE138" s="3"/>
      <c r="IF138" s="3"/>
      <c r="IG138" s="3"/>
      <c r="IH138" s="3"/>
      <c r="II138" s="3"/>
    </row>
    <row r="139" spans="3:243" ht="12.75"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4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  <c r="CC139" s="3"/>
      <c r="CD139" s="3"/>
      <c r="CE139" s="3"/>
      <c r="CF139" s="3"/>
      <c r="CG139" s="3"/>
      <c r="CH139" s="3"/>
      <c r="CI139" s="3"/>
      <c r="CJ139" s="3"/>
      <c r="CK139" s="3"/>
      <c r="CL139" s="3"/>
      <c r="CM139" s="3"/>
      <c r="CN139" s="3"/>
      <c r="CO139" s="3"/>
      <c r="CP139" s="3"/>
      <c r="CQ139" s="3"/>
      <c r="CR139" s="3"/>
      <c r="CS139" s="3"/>
      <c r="CT139" s="3"/>
      <c r="CU139" s="3"/>
      <c r="CV139" s="3"/>
      <c r="CW139" s="3"/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  <c r="EX139" s="3"/>
      <c r="EY139" s="3"/>
      <c r="EZ139" s="3"/>
      <c r="FA139" s="3"/>
      <c r="FB139" s="3"/>
      <c r="FC139" s="3"/>
      <c r="FD139" s="3"/>
      <c r="FE139" s="3"/>
      <c r="FF139" s="3"/>
      <c r="FG139" s="3"/>
      <c r="FH139" s="3"/>
      <c r="FI139" s="3"/>
      <c r="FJ139" s="3"/>
      <c r="FK139" s="3"/>
      <c r="FL139" s="3"/>
      <c r="FM139" s="3"/>
      <c r="FN139" s="3"/>
      <c r="FO139" s="3"/>
      <c r="FP139" s="3"/>
      <c r="FQ139" s="3"/>
      <c r="FR139" s="3"/>
      <c r="FS139" s="3"/>
      <c r="FT139" s="3"/>
      <c r="FU139" s="3"/>
      <c r="FV139" s="3"/>
      <c r="FW139" s="3"/>
      <c r="FX139" s="3"/>
      <c r="FY139" s="3"/>
      <c r="FZ139" s="3"/>
      <c r="GA139" s="3"/>
      <c r="GB139" s="3"/>
      <c r="GC139" s="3"/>
      <c r="GD139" s="3"/>
      <c r="GE139" s="3"/>
      <c r="GF139" s="3"/>
      <c r="GG139" s="3"/>
      <c r="GH139" s="3"/>
      <c r="GI139" s="3"/>
      <c r="GJ139" s="3"/>
      <c r="GK139" s="3"/>
      <c r="GL139" s="3"/>
      <c r="GM139" s="3"/>
      <c r="GN139" s="3"/>
      <c r="GO139" s="3"/>
      <c r="GP139" s="3"/>
      <c r="GQ139" s="3"/>
      <c r="GR139" s="3"/>
      <c r="GS139" s="3"/>
      <c r="GT139" s="3"/>
      <c r="GU139" s="3"/>
      <c r="GV139" s="3"/>
      <c r="GW139" s="3"/>
      <c r="GX139" s="3"/>
      <c r="GY139" s="3"/>
      <c r="GZ139" s="3"/>
      <c r="HA139" s="3"/>
      <c r="HB139" s="3"/>
      <c r="HC139" s="3"/>
      <c r="HD139" s="3"/>
      <c r="HE139" s="3"/>
      <c r="HF139" s="3"/>
      <c r="HG139" s="3"/>
      <c r="HH139" s="3"/>
      <c r="HI139" s="3"/>
      <c r="HJ139" s="3"/>
      <c r="HK139" s="3"/>
      <c r="HL139" s="3"/>
      <c r="HM139" s="3"/>
      <c r="HN139" s="3"/>
      <c r="HO139" s="3"/>
      <c r="HP139" s="3"/>
      <c r="HQ139" s="3"/>
      <c r="HR139" s="3"/>
      <c r="HS139" s="3"/>
      <c r="HT139" s="3"/>
      <c r="HU139" s="3"/>
      <c r="HV139" s="3"/>
      <c r="HW139" s="3"/>
      <c r="HX139" s="3"/>
      <c r="HY139" s="3"/>
      <c r="HZ139" s="3"/>
      <c r="IA139" s="3"/>
      <c r="IB139" s="3"/>
      <c r="IC139" s="3"/>
      <c r="ID139" s="3"/>
      <c r="IE139" s="3"/>
      <c r="IF139" s="3"/>
      <c r="IG139" s="3"/>
      <c r="IH139" s="3"/>
      <c r="II139" s="3"/>
    </row>
    <row r="140" spans="3:243" ht="12.75"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4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  <c r="CC140" s="3"/>
      <c r="CD140" s="3"/>
      <c r="CE140" s="3"/>
      <c r="CF140" s="3"/>
      <c r="CG140" s="3"/>
      <c r="CH140" s="3"/>
      <c r="CI140" s="3"/>
      <c r="CJ140" s="3"/>
      <c r="CK140" s="3"/>
      <c r="CL140" s="3"/>
      <c r="CM140" s="3"/>
      <c r="CN140" s="3"/>
      <c r="CO140" s="3"/>
      <c r="CP140" s="3"/>
      <c r="CQ140" s="3"/>
      <c r="CR140" s="3"/>
      <c r="CS140" s="3"/>
      <c r="CT140" s="3"/>
      <c r="CU140" s="3"/>
      <c r="CV140" s="3"/>
      <c r="CW140" s="3"/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  <c r="EX140" s="3"/>
      <c r="EY140" s="3"/>
      <c r="EZ140" s="3"/>
      <c r="FA140" s="3"/>
      <c r="FB140" s="3"/>
      <c r="FC140" s="3"/>
      <c r="FD140" s="3"/>
      <c r="FE140" s="3"/>
      <c r="FF140" s="3"/>
      <c r="FG140" s="3"/>
      <c r="FH140" s="3"/>
      <c r="FI140" s="3"/>
      <c r="FJ140" s="3"/>
      <c r="FK140" s="3"/>
      <c r="FL140" s="3"/>
      <c r="FM140" s="3"/>
      <c r="FN140" s="3"/>
      <c r="FO140" s="3"/>
      <c r="FP140" s="3"/>
      <c r="FQ140" s="3"/>
      <c r="FR140" s="3"/>
      <c r="FS140" s="3"/>
      <c r="FT140" s="3"/>
      <c r="FU140" s="3"/>
      <c r="FV140" s="3"/>
      <c r="FW140" s="3"/>
      <c r="FX140" s="3"/>
      <c r="FY140" s="3"/>
      <c r="FZ140" s="3"/>
      <c r="GA140" s="3"/>
      <c r="GB140" s="3"/>
      <c r="GC140" s="3"/>
      <c r="GD140" s="3"/>
      <c r="GE140" s="3"/>
      <c r="GF140" s="3"/>
      <c r="GG140" s="3"/>
      <c r="GH140" s="3"/>
      <c r="GI140" s="3"/>
      <c r="GJ140" s="3"/>
      <c r="GK140" s="3"/>
      <c r="GL140" s="3"/>
      <c r="GM140" s="3"/>
      <c r="GN140" s="3"/>
      <c r="GO140" s="3"/>
      <c r="GP140" s="3"/>
      <c r="GQ140" s="3"/>
      <c r="GR140" s="3"/>
      <c r="GS140" s="3"/>
      <c r="GT140" s="3"/>
      <c r="GU140" s="3"/>
      <c r="GV140" s="3"/>
      <c r="GW140" s="3"/>
      <c r="GX140" s="3"/>
      <c r="GY140" s="3"/>
      <c r="GZ140" s="3"/>
      <c r="HA140" s="3"/>
      <c r="HB140" s="3"/>
      <c r="HC140" s="3"/>
      <c r="HD140" s="3"/>
      <c r="HE140" s="3"/>
      <c r="HF140" s="3"/>
      <c r="HG140" s="3"/>
      <c r="HH140" s="3"/>
      <c r="HI140" s="3"/>
      <c r="HJ140" s="3"/>
      <c r="HK140" s="3"/>
      <c r="HL140" s="3"/>
      <c r="HM140" s="3"/>
      <c r="HN140" s="3"/>
      <c r="HO140" s="3"/>
      <c r="HP140" s="3"/>
      <c r="HQ140" s="3"/>
      <c r="HR140" s="3"/>
      <c r="HS140" s="3"/>
      <c r="HT140" s="3"/>
      <c r="HU140" s="3"/>
      <c r="HV140" s="3"/>
      <c r="HW140" s="3"/>
      <c r="HX140" s="3"/>
      <c r="HY140" s="3"/>
      <c r="HZ140" s="3"/>
      <c r="IA140" s="3"/>
      <c r="IB140" s="3"/>
      <c r="IC140" s="3"/>
      <c r="ID140" s="3"/>
      <c r="IE140" s="3"/>
      <c r="IF140" s="3"/>
      <c r="IG140" s="3"/>
      <c r="IH140" s="3"/>
      <c r="II140" s="3"/>
    </row>
    <row r="141" spans="3:243" ht="12.75"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4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  <c r="IH141" s="3"/>
      <c r="II141" s="3"/>
    </row>
    <row r="142" spans="3:243" ht="12.75"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4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  <c r="CC142" s="3"/>
      <c r="CD142" s="3"/>
      <c r="CE142" s="3"/>
      <c r="CF142" s="3"/>
      <c r="CG142" s="3"/>
      <c r="CH142" s="3"/>
      <c r="CI142" s="3"/>
      <c r="CJ142" s="3"/>
      <c r="CK142" s="3"/>
      <c r="CL142" s="3"/>
      <c r="CM142" s="3"/>
      <c r="CN142" s="3"/>
      <c r="CO142" s="3"/>
      <c r="CP142" s="3"/>
      <c r="CQ142" s="3"/>
      <c r="CR142" s="3"/>
      <c r="CS142" s="3"/>
      <c r="CT142" s="3"/>
      <c r="CU142" s="3"/>
      <c r="CV142" s="3"/>
      <c r="CW142" s="3"/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  <c r="EX142" s="3"/>
      <c r="EY142" s="3"/>
      <c r="EZ142" s="3"/>
      <c r="FA142" s="3"/>
      <c r="FB142" s="3"/>
      <c r="FC142" s="3"/>
      <c r="FD142" s="3"/>
      <c r="FE142" s="3"/>
      <c r="FF142" s="3"/>
      <c r="FG142" s="3"/>
      <c r="FH142" s="3"/>
      <c r="FI142" s="3"/>
      <c r="FJ142" s="3"/>
      <c r="FK142" s="3"/>
      <c r="FL142" s="3"/>
      <c r="FM142" s="3"/>
      <c r="FN142" s="3"/>
      <c r="FO142" s="3"/>
      <c r="FP142" s="3"/>
      <c r="FQ142" s="3"/>
      <c r="FR142" s="3"/>
      <c r="FS142" s="3"/>
      <c r="FT142" s="3"/>
      <c r="FU142" s="3"/>
      <c r="FV142" s="3"/>
      <c r="FW142" s="3"/>
      <c r="FX142" s="3"/>
      <c r="FY142" s="3"/>
      <c r="FZ142" s="3"/>
      <c r="GA142" s="3"/>
      <c r="GB142" s="3"/>
      <c r="GC142" s="3"/>
      <c r="GD142" s="3"/>
      <c r="GE142" s="3"/>
      <c r="GF142" s="3"/>
      <c r="GG142" s="3"/>
      <c r="GH142" s="3"/>
      <c r="GI142" s="3"/>
      <c r="GJ142" s="3"/>
      <c r="GK142" s="3"/>
      <c r="GL142" s="3"/>
      <c r="GM142" s="3"/>
      <c r="GN142" s="3"/>
      <c r="GO142" s="3"/>
      <c r="GP142" s="3"/>
      <c r="GQ142" s="3"/>
      <c r="GR142" s="3"/>
      <c r="GS142" s="3"/>
      <c r="GT142" s="3"/>
      <c r="GU142" s="3"/>
      <c r="GV142" s="3"/>
      <c r="GW142" s="3"/>
      <c r="GX142" s="3"/>
      <c r="GY142" s="3"/>
      <c r="GZ142" s="3"/>
      <c r="HA142" s="3"/>
      <c r="HB142" s="3"/>
      <c r="HC142" s="3"/>
      <c r="HD142" s="3"/>
      <c r="HE142" s="3"/>
      <c r="HF142" s="3"/>
      <c r="HG142" s="3"/>
      <c r="HH142" s="3"/>
      <c r="HI142" s="3"/>
      <c r="HJ142" s="3"/>
      <c r="HK142" s="3"/>
      <c r="HL142" s="3"/>
      <c r="HM142" s="3"/>
      <c r="HN142" s="3"/>
      <c r="HO142" s="3"/>
      <c r="HP142" s="3"/>
      <c r="HQ142" s="3"/>
      <c r="HR142" s="3"/>
      <c r="HS142" s="3"/>
      <c r="HT142" s="3"/>
      <c r="HU142" s="3"/>
      <c r="HV142" s="3"/>
      <c r="HW142" s="3"/>
      <c r="HX142" s="3"/>
      <c r="HY142" s="3"/>
      <c r="HZ142" s="3"/>
      <c r="IA142" s="3"/>
      <c r="IB142" s="3"/>
      <c r="IC142" s="3"/>
      <c r="ID142" s="3"/>
      <c r="IE142" s="3"/>
      <c r="IF142" s="3"/>
      <c r="IG142" s="3"/>
      <c r="IH142" s="3"/>
      <c r="II142" s="3"/>
    </row>
    <row r="143" spans="3:243" ht="12.75"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4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  <c r="CC143" s="3"/>
      <c r="CD143" s="3"/>
      <c r="CE143" s="3"/>
      <c r="CF143" s="3"/>
      <c r="CG143" s="3"/>
      <c r="CH143" s="3"/>
      <c r="CI143" s="3"/>
      <c r="CJ143" s="3"/>
      <c r="CK143" s="3"/>
      <c r="CL143" s="3"/>
      <c r="CM143" s="3"/>
      <c r="CN143" s="3"/>
      <c r="CO143" s="3"/>
      <c r="CP143" s="3"/>
      <c r="CQ143" s="3"/>
      <c r="CR143" s="3"/>
      <c r="CS143" s="3"/>
      <c r="CT143" s="3"/>
      <c r="CU143" s="3"/>
      <c r="CV143" s="3"/>
      <c r="CW143" s="3"/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  <c r="EX143" s="3"/>
      <c r="EY143" s="3"/>
      <c r="EZ143" s="3"/>
      <c r="FA143" s="3"/>
      <c r="FB143" s="3"/>
      <c r="FC143" s="3"/>
      <c r="FD143" s="3"/>
      <c r="FE143" s="3"/>
      <c r="FF143" s="3"/>
      <c r="FG143" s="3"/>
      <c r="FH143" s="3"/>
      <c r="FI143" s="3"/>
      <c r="FJ143" s="3"/>
      <c r="FK143" s="3"/>
      <c r="FL143" s="3"/>
      <c r="FM143" s="3"/>
      <c r="FN143" s="3"/>
      <c r="FO143" s="3"/>
      <c r="FP143" s="3"/>
      <c r="FQ143" s="3"/>
      <c r="FR143" s="3"/>
      <c r="FS143" s="3"/>
      <c r="FT143" s="3"/>
      <c r="FU143" s="3"/>
      <c r="FV143" s="3"/>
      <c r="FW143" s="3"/>
      <c r="FX143" s="3"/>
      <c r="FY143" s="3"/>
      <c r="FZ143" s="3"/>
      <c r="GA143" s="3"/>
      <c r="GB143" s="3"/>
      <c r="GC143" s="3"/>
      <c r="GD143" s="3"/>
      <c r="GE143" s="3"/>
      <c r="GF143" s="3"/>
      <c r="GG143" s="3"/>
      <c r="GH143" s="3"/>
      <c r="GI143" s="3"/>
      <c r="GJ143" s="3"/>
      <c r="GK143" s="3"/>
      <c r="GL143" s="3"/>
      <c r="GM143" s="3"/>
      <c r="GN143" s="3"/>
      <c r="GO143" s="3"/>
      <c r="GP143" s="3"/>
      <c r="GQ143" s="3"/>
      <c r="GR143" s="3"/>
      <c r="GS143" s="3"/>
      <c r="GT143" s="3"/>
      <c r="GU143" s="3"/>
      <c r="GV143" s="3"/>
      <c r="GW143" s="3"/>
      <c r="GX143" s="3"/>
      <c r="GY143" s="3"/>
      <c r="GZ143" s="3"/>
      <c r="HA143" s="3"/>
      <c r="HB143" s="3"/>
      <c r="HC143" s="3"/>
      <c r="HD143" s="3"/>
      <c r="HE143" s="3"/>
      <c r="HF143" s="3"/>
      <c r="HG143" s="3"/>
      <c r="HH143" s="3"/>
      <c r="HI143" s="3"/>
      <c r="HJ143" s="3"/>
      <c r="HK143" s="3"/>
      <c r="HL143" s="3"/>
      <c r="HM143" s="3"/>
      <c r="HN143" s="3"/>
      <c r="HO143" s="3"/>
      <c r="HP143" s="3"/>
      <c r="HQ143" s="3"/>
      <c r="HR143" s="3"/>
      <c r="HS143" s="3"/>
      <c r="HT143" s="3"/>
      <c r="HU143" s="3"/>
      <c r="HV143" s="3"/>
      <c r="HW143" s="3"/>
      <c r="HX143" s="3"/>
      <c r="HY143" s="3"/>
      <c r="HZ143" s="3"/>
      <c r="IA143" s="3"/>
      <c r="IB143" s="3"/>
      <c r="IC143" s="3"/>
      <c r="ID143" s="3"/>
      <c r="IE143" s="3"/>
      <c r="IF143" s="3"/>
      <c r="IG143" s="3"/>
      <c r="IH143" s="3"/>
      <c r="II143" s="3"/>
    </row>
    <row r="144" spans="3:243" ht="12.75"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4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  <c r="CC144" s="3"/>
      <c r="CD144" s="3"/>
      <c r="CE144" s="3"/>
      <c r="CF144" s="3"/>
      <c r="CG144" s="3"/>
      <c r="CH144" s="3"/>
      <c r="CI144" s="3"/>
      <c r="CJ144" s="3"/>
      <c r="CK144" s="3"/>
      <c r="CL144" s="3"/>
      <c r="CM144" s="3"/>
      <c r="CN144" s="3"/>
      <c r="CO144" s="3"/>
      <c r="CP144" s="3"/>
      <c r="CQ144" s="3"/>
      <c r="CR144" s="3"/>
      <c r="CS144" s="3"/>
      <c r="CT144" s="3"/>
      <c r="CU144" s="3"/>
      <c r="CV144" s="3"/>
      <c r="CW144" s="3"/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  <c r="EX144" s="3"/>
      <c r="EY144" s="3"/>
      <c r="EZ144" s="3"/>
      <c r="FA144" s="3"/>
      <c r="FB144" s="3"/>
      <c r="FC144" s="3"/>
      <c r="FD144" s="3"/>
      <c r="FE144" s="3"/>
      <c r="FF144" s="3"/>
      <c r="FG144" s="3"/>
      <c r="FH144" s="3"/>
      <c r="FI144" s="3"/>
      <c r="FJ144" s="3"/>
      <c r="FK144" s="3"/>
      <c r="FL144" s="3"/>
      <c r="FM144" s="3"/>
      <c r="FN144" s="3"/>
      <c r="FO144" s="3"/>
      <c r="FP144" s="3"/>
      <c r="FQ144" s="3"/>
      <c r="FR144" s="3"/>
      <c r="FS144" s="3"/>
      <c r="FT144" s="3"/>
      <c r="FU144" s="3"/>
      <c r="FV144" s="3"/>
      <c r="FW144" s="3"/>
      <c r="FX144" s="3"/>
      <c r="FY144" s="3"/>
      <c r="FZ144" s="3"/>
      <c r="GA144" s="3"/>
      <c r="GB144" s="3"/>
      <c r="GC144" s="3"/>
      <c r="GD144" s="3"/>
      <c r="GE144" s="3"/>
      <c r="GF144" s="3"/>
      <c r="GG144" s="3"/>
      <c r="GH144" s="3"/>
      <c r="GI144" s="3"/>
      <c r="GJ144" s="3"/>
      <c r="GK144" s="3"/>
      <c r="GL144" s="3"/>
      <c r="GM144" s="3"/>
      <c r="GN144" s="3"/>
      <c r="GO144" s="3"/>
      <c r="GP144" s="3"/>
      <c r="GQ144" s="3"/>
      <c r="GR144" s="3"/>
      <c r="GS144" s="3"/>
      <c r="GT144" s="3"/>
      <c r="GU144" s="3"/>
      <c r="GV144" s="3"/>
      <c r="GW144" s="3"/>
      <c r="GX144" s="3"/>
      <c r="GY144" s="3"/>
      <c r="GZ144" s="3"/>
      <c r="HA144" s="3"/>
      <c r="HB144" s="3"/>
      <c r="HC144" s="3"/>
      <c r="HD144" s="3"/>
      <c r="HE144" s="3"/>
      <c r="HF144" s="3"/>
      <c r="HG144" s="3"/>
      <c r="HH144" s="3"/>
      <c r="HI144" s="3"/>
      <c r="HJ144" s="3"/>
      <c r="HK144" s="3"/>
      <c r="HL144" s="3"/>
      <c r="HM144" s="3"/>
      <c r="HN144" s="3"/>
      <c r="HO144" s="3"/>
      <c r="HP144" s="3"/>
      <c r="HQ144" s="3"/>
      <c r="HR144" s="3"/>
      <c r="HS144" s="3"/>
      <c r="HT144" s="3"/>
      <c r="HU144" s="3"/>
      <c r="HV144" s="3"/>
      <c r="HW144" s="3"/>
      <c r="HX144" s="3"/>
      <c r="HY144" s="3"/>
      <c r="HZ144" s="3"/>
      <c r="IA144" s="3"/>
      <c r="IB144" s="3"/>
      <c r="IC144" s="3"/>
      <c r="ID144" s="3"/>
      <c r="IE144" s="3"/>
      <c r="IF144" s="3"/>
      <c r="IG144" s="3"/>
      <c r="IH144" s="3"/>
      <c r="II144" s="3"/>
    </row>
    <row r="145" spans="3:243" ht="12.75"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4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  <c r="CC145" s="3"/>
      <c r="CD145" s="3"/>
      <c r="CE145" s="3"/>
      <c r="CF145" s="3"/>
      <c r="CG145" s="3"/>
      <c r="CH145" s="3"/>
      <c r="CI145" s="3"/>
      <c r="CJ145" s="3"/>
      <c r="CK145" s="3"/>
      <c r="CL145" s="3"/>
      <c r="CM145" s="3"/>
      <c r="CN145" s="3"/>
      <c r="CO145" s="3"/>
      <c r="CP145" s="3"/>
      <c r="CQ145" s="3"/>
      <c r="CR145" s="3"/>
      <c r="CS145" s="3"/>
      <c r="CT145" s="3"/>
      <c r="CU145" s="3"/>
      <c r="CV145" s="3"/>
      <c r="CW145" s="3"/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  <c r="EX145" s="3"/>
      <c r="EY145" s="3"/>
      <c r="EZ145" s="3"/>
      <c r="FA145" s="3"/>
      <c r="FB145" s="3"/>
      <c r="FC145" s="3"/>
      <c r="FD145" s="3"/>
      <c r="FE145" s="3"/>
      <c r="FF145" s="3"/>
      <c r="FG145" s="3"/>
      <c r="FH145" s="3"/>
      <c r="FI145" s="3"/>
      <c r="FJ145" s="3"/>
      <c r="FK145" s="3"/>
      <c r="FL145" s="3"/>
      <c r="FM145" s="3"/>
      <c r="FN145" s="3"/>
      <c r="FO145" s="3"/>
      <c r="FP145" s="3"/>
      <c r="FQ145" s="3"/>
      <c r="FR145" s="3"/>
      <c r="FS145" s="3"/>
      <c r="FT145" s="3"/>
      <c r="FU145" s="3"/>
      <c r="FV145" s="3"/>
      <c r="FW145" s="3"/>
      <c r="FX145" s="3"/>
      <c r="FY145" s="3"/>
      <c r="FZ145" s="3"/>
      <c r="GA145" s="3"/>
      <c r="GB145" s="3"/>
      <c r="GC145" s="3"/>
      <c r="GD145" s="3"/>
      <c r="GE145" s="3"/>
      <c r="GF145" s="3"/>
      <c r="GG145" s="3"/>
      <c r="GH145" s="3"/>
      <c r="GI145" s="3"/>
      <c r="GJ145" s="3"/>
      <c r="GK145" s="3"/>
      <c r="GL145" s="3"/>
      <c r="GM145" s="3"/>
      <c r="GN145" s="3"/>
      <c r="GO145" s="3"/>
      <c r="GP145" s="3"/>
      <c r="GQ145" s="3"/>
      <c r="GR145" s="3"/>
      <c r="GS145" s="3"/>
      <c r="GT145" s="3"/>
      <c r="GU145" s="3"/>
      <c r="GV145" s="3"/>
      <c r="GW145" s="3"/>
      <c r="GX145" s="3"/>
      <c r="GY145" s="3"/>
      <c r="GZ145" s="3"/>
      <c r="HA145" s="3"/>
      <c r="HB145" s="3"/>
      <c r="HC145" s="3"/>
      <c r="HD145" s="3"/>
      <c r="HE145" s="3"/>
      <c r="HF145" s="3"/>
      <c r="HG145" s="3"/>
      <c r="HH145" s="3"/>
      <c r="HI145" s="3"/>
      <c r="HJ145" s="3"/>
      <c r="HK145" s="3"/>
      <c r="HL145" s="3"/>
      <c r="HM145" s="3"/>
      <c r="HN145" s="3"/>
      <c r="HO145" s="3"/>
      <c r="HP145" s="3"/>
      <c r="HQ145" s="3"/>
      <c r="HR145" s="3"/>
      <c r="HS145" s="3"/>
      <c r="HT145" s="3"/>
      <c r="HU145" s="3"/>
      <c r="HV145" s="3"/>
      <c r="HW145" s="3"/>
      <c r="HX145" s="3"/>
      <c r="HY145" s="3"/>
      <c r="HZ145" s="3"/>
      <c r="IA145" s="3"/>
      <c r="IB145" s="3"/>
      <c r="IC145" s="3"/>
      <c r="ID145" s="3"/>
      <c r="IE145" s="3"/>
      <c r="IF145" s="3"/>
      <c r="IG145" s="3"/>
      <c r="IH145" s="3"/>
      <c r="II145" s="3"/>
    </row>
    <row r="146" spans="3:243" ht="12.75"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4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  <c r="CC146" s="3"/>
      <c r="CD146" s="3"/>
      <c r="CE146" s="3"/>
      <c r="CF146" s="3"/>
      <c r="CG146" s="3"/>
      <c r="CH146" s="3"/>
      <c r="CI146" s="3"/>
      <c r="CJ146" s="3"/>
      <c r="CK146" s="3"/>
      <c r="CL146" s="3"/>
      <c r="CM146" s="3"/>
      <c r="CN146" s="3"/>
      <c r="CO146" s="3"/>
      <c r="CP146" s="3"/>
      <c r="CQ146" s="3"/>
      <c r="CR146" s="3"/>
      <c r="CS146" s="3"/>
      <c r="CT146" s="3"/>
      <c r="CU146" s="3"/>
      <c r="CV146" s="3"/>
      <c r="CW146" s="3"/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  <c r="EX146" s="3"/>
      <c r="EY146" s="3"/>
      <c r="EZ146" s="3"/>
      <c r="FA146" s="3"/>
      <c r="FB146" s="3"/>
      <c r="FC146" s="3"/>
      <c r="FD146" s="3"/>
      <c r="FE146" s="3"/>
      <c r="FF146" s="3"/>
      <c r="FG146" s="3"/>
      <c r="FH146" s="3"/>
      <c r="FI146" s="3"/>
      <c r="FJ146" s="3"/>
      <c r="FK146" s="3"/>
      <c r="FL146" s="3"/>
      <c r="FM146" s="3"/>
      <c r="FN146" s="3"/>
      <c r="FO146" s="3"/>
      <c r="FP146" s="3"/>
      <c r="FQ146" s="3"/>
      <c r="FR146" s="3"/>
      <c r="FS146" s="3"/>
      <c r="FT146" s="3"/>
      <c r="FU146" s="3"/>
      <c r="FV146" s="3"/>
      <c r="FW146" s="3"/>
      <c r="FX146" s="3"/>
      <c r="FY146" s="3"/>
      <c r="FZ146" s="3"/>
      <c r="GA146" s="3"/>
      <c r="GB146" s="3"/>
      <c r="GC146" s="3"/>
      <c r="GD146" s="3"/>
      <c r="GE146" s="3"/>
      <c r="GF146" s="3"/>
      <c r="GG146" s="3"/>
      <c r="GH146" s="3"/>
      <c r="GI146" s="3"/>
      <c r="GJ146" s="3"/>
      <c r="GK146" s="3"/>
      <c r="GL146" s="3"/>
      <c r="GM146" s="3"/>
      <c r="GN146" s="3"/>
      <c r="GO146" s="3"/>
      <c r="GP146" s="3"/>
      <c r="GQ146" s="3"/>
      <c r="GR146" s="3"/>
      <c r="GS146" s="3"/>
      <c r="GT146" s="3"/>
      <c r="GU146" s="3"/>
      <c r="GV146" s="3"/>
      <c r="GW146" s="3"/>
      <c r="GX146" s="3"/>
      <c r="GY146" s="3"/>
      <c r="GZ146" s="3"/>
      <c r="HA146" s="3"/>
      <c r="HB146" s="3"/>
      <c r="HC146" s="3"/>
      <c r="HD146" s="3"/>
      <c r="HE146" s="3"/>
      <c r="HF146" s="3"/>
      <c r="HG146" s="3"/>
      <c r="HH146" s="3"/>
      <c r="HI146" s="3"/>
      <c r="HJ146" s="3"/>
      <c r="HK146" s="3"/>
      <c r="HL146" s="3"/>
      <c r="HM146" s="3"/>
      <c r="HN146" s="3"/>
      <c r="HO146" s="3"/>
      <c r="HP146" s="3"/>
      <c r="HQ146" s="3"/>
      <c r="HR146" s="3"/>
      <c r="HS146" s="3"/>
      <c r="HT146" s="3"/>
      <c r="HU146" s="3"/>
      <c r="HV146" s="3"/>
      <c r="HW146" s="3"/>
      <c r="HX146" s="3"/>
      <c r="HY146" s="3"/>
      <c r="HZ146" s="3"/>
      <c r="IA146" s="3"/>
      <c r="IB146" s="3"/>
      <c r="IC146" s="3"/>
      <c r="ID146" s="3"/>
      <c r="IE146" s="3"/>
      <c r="IF146" s="3"/>
      <c r="IG146" s="3"/>
      <c r="IH146" s="3"/>
      <c r="II146" s="3"/>
    </row>
    <row r="147" spans="3:243" ht="12.75"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4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  <c r="IH147" s="3"/>
      <c r="II147" s="3"/>
    </row>
    <row r="148" spans="3:243" ht="12.75"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4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3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  <c r="EX148" s="3"/>
      <c r="EY148" s="3"/>
      <c r="EZ148" s="3"/>
      <c r="FA148" s="3"/>
      <c r="FB148" s="3"/>
      <c r="FC148" s="3"/>
      <c r="FD148" s="3"/>
      <c r="FE148" s="3"/>
      <c r="FF148" s="3"/>
      <c r="FG148" s="3"/>
      <c r="FH148" s="3"/>
      <c r="FI148" s="3"/>
      <c r="FJ148" s="3"/>
      <c r="FK148" s="3"/>
      <c r="FL148" s="3"/>
      <c r="FM148" s="3"/>
      <c r="FN148" s="3"/>
      <c r="FO148" s="3"/>
      <c r="FP148" s="3"/>
      <c r="FQ148" s="3"/>
      <c r="FR148" s="3"/>
      <c r="FS148" s="3"/>
      <c r="FT148" s="3"/>
      <c r="FU148" s="3"/>
      <c r="FV148" s="3"/>
      <c r="FW148" s="3"/>
      <c r="FX148" s="3"/>
      <c r="FY148" s="3"/>
      <c r="FZ148" s="3"/>
      <c r="GA148" s="3"/>
      <c r="GB148" s="3"/>
      <c r="GC148" s="3"/>
      <c r="GD148" s="3"/>
      <c r="GE148" s="3"/>
      <c r="GF148" s="3"/>
      <c r="GG148" s="3"/>
      <c r="GH148" s="3"/>
      <c r="GI148" s="3"/>
      <c r="GJ148" s="3"/>
      <c r="GK148" s="3"/>
      <c r="GL148" s="3"/>
      <c r="GM148" s="3"/>
      <c r="GN148" s="3"/>
      <c r="GO148" s="3"/>
      <c r="GP148" s="3"/>
      <c r="GQ148" s="3"/>
      <c r="GR148" s="3"/>
      <c r="GS148" s="3"/>
      <c r="GT148" s="3"/>
      <c r="GU148" s="3"/>
      <c r="GV148" s="3"/>
      <c r="GW148" s="3"/>
      <c r="GX148" s="3"/>
      <c r="GY148" s="3"/>
      <c r="GZ148" s="3"/>
      <c r="HA148" s="3"/>
      <c r="HB148" s="3"/>
      <c r="HC148" s="3"/>
      <c r="HD148" s="3"/>
      <c r="HE148" s="3"/>
      <c r="HF148" s="3"/>
      <c r="HG148" s="3"/>
      <c r="HH148" s="3"/>
      <c r="HI148" s="3"/>
      <c r="HJ148" s="3"/>
      <c r="HK148" s="3"/>
      <c r="HL148" s="3"/>
      <c r="HM148" s="3"/>
      <c r="HN148" s="3"/>
      <c r="HO148" s="3"/>
      <c r="HP148" s="3"/>
      <c r="HQ148" s="3"/>
      <c r="HR148" s="3"/>
      <c r="HS148" s="3"/>
      <c r="HT148" s="3"/>
      <c r="HU148" s="3"/>
      <c r="HV148" s="3"/>
      <c r="HW148" s="3"/>
      <c r="HX148" s="3"/>
      <c r="HY148" s="3"/>
      <c r="HZ148" s="3"/>
      <c r="IA148" s="3"/>
      <c r="IB148" s="3"/>
      <c r="IC148" s="3"/>
      <c r="ID148" s="3"/>
      <c r="IE148" s="3"/>
      <c r="IF148" s="3"/>
      <c r="IG148" s="3"/>
      <c r="IH148" s="3"/>
      <c r="II148" s="3"/>
    </row>
    <row r="149" spans="3:243" ht="12.75"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4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  <c r="FH149" s="3"/>
      <c r="FI149" s="3"/>
      <c r="FJ149" s="3"/>
      <c r="FK149" s="3"/>
      <c r="FL149" s="3"/>
      <c r="FM149" s="3"/>
      <c r="FN149" s="3"/>
      <c r="FO149" s="3"/>
      <c r="FP149" s="3"/>
      <c r="FQ149" s="3"/>
      <c r="FR149" s="3"/>
      <c r="FS149" s="3"/>
      <c r="FT149" s="3"/>
      <c r="FU149" s="3"/>
      <c r="FV149" s="3"/>
      <c r="FW149" s="3"/>
      <c r="FX149" s="3"/>
      <c r="FY149" s="3"/>
      <c r="FZ149" s="3"/>
      <c r="GA149" s="3"/>
      <c r="GB149" s="3"/>
      <c r="GC149" s="3"/>
      <c r="GD149" s="3"/>
      <c r="GE149" s="3"/>
      <c r="GF149" s="3"/>
      <c r="GG149" s="3"/>
      <c r="GH149" s="3"/>
      <c r="GI149" s="3"/>
      <c r="GJ149" s="3"/>
      <c r="GK149" s="3"/>
      <c r="GL149" s="3"/>
      <c r="GM149" s="3"/>
      <c r="GN149" s="3"/>
      <c r="GO149" s="3"/>
      <c r="GP149" s="3"/>
      <c r="GQ149" s="3"/>
      <c r="GR149" s="3"/>
      <c r="GS149" s="3"/>
      <c r="GT149" s="3"/>
      <c r="GU149" s="3"/>
      <c r="GV149" s="3"/>
      <c r="GW149" s="3"/>
      <c r="GX149" s="3"/>
      <c r="GY149" s="3"/>
      <c r="GZ149" s="3"/>
      <c r="HA149" s="3"/>
      <c r="HB149" s="3"/>
      <c r="HC149" s="3"/>
      <c r="HD149" s="3"/>
      <c r="HE149" s="3"/>
      <c r="HF149" s="3"/>
      <c r="HG149" s="3"/>
      <c r="HH149" s="3"/>
      <c r="HI149" s="3"/>
      <c r="HJ149" s="3"/>
      <c r="HK149" s="3"/>
      <c r="HL149" s="3"/>
      <c r="HM149" s="3"/>
      <c r="HN149" s="3"/>
      <c r="HO149" s="3"/>
      <c r="HP149" s="3"/>
      <c r="HQ149" s="3"/>
      <c r="HR149" s="3"/>
      <c r="HS149" s="3"/>
      <c r="HT149" s="3"/>
      <c r="HU149" s="3"/>
      <c r="HV149" s="3"/>
      <c r="HW149" s="3"/>
      <c r="HX149" s="3"/>
      <c r="HY149" s="3"/>
      <c r="HZ149" s="3"/>
      <c r="IA149" s="3"/>
      <c r="IB149" s="3"/>
      <c r="IC149" s="3"/>
      <c r="ID149" s="3"/>
      <c r="IE149" s="3"/>
      <c r="IF149" s="3"/>
      <c r="IG149" s="3"/>
      <c r="IH149" s="3"/>
      <c r="II149" s="3"/>
    </row>
    <row r="150" spans="3:243" ht="12.75"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4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  <c r="CC150" s="3"/>
      <c r="CD150" s="3"/>
      <c r="CE150" s="3"/>
      <c r="CF150" s="3"/>
      <c r="CG150" s="3"/>
      <c r="CH150" s="3"/>
      <c r="CI150" s="3"/>
      <c r="CJ150" s="3"/>
      <c r="CK150" s="3"/>
      <c r="CL150" s="3"/>
      <c r="CM150" s="3"/>
      <c r="CN150" s="3"/>
      <c r="CO150" s="3"/>
      <c r="CP150" s="3"/>
      <c r="CQ150" s="3"/>
      <c r="CR150" s="3"/>
      <c r="CS150" s="3"/>
      <c r="CT150" s="3"/>
      <c r="CU150" s="3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  <c r="FH150" s="3"/>
      <c r="FI150" s="3"/>
      <c r="FJ150" s="3"/>
      <c r="FK150" s="3"/>
      <c r="FL150" s="3"/>
      <c r="FM150" s="3"/>
      <c r="FN150" s="3"/>
      <c r="FO150" s="3"/>
      <c r="FP150" s="3"/>
      <c r="FQ150" s="3"/>
      <c r="FR150" s="3"/>
      <c r="FS150" s="3"/>
      <c r="FT150" s="3"/>
      <c r="FU150" s="3"/>
      <c r="FV150" s="3"/>
      <c r="FW150" s="3"/>
      <c r="FX150" s="3"/>
      <c r="FY150" s="3"/>
      <c r="FZ150" s="3"/>
      <c r="GA150" s="3"/>
      <c r="GB150" s="3"/>
      <c r="GC150" s="3"/>
      <c r="GD150" s="3"/>
      <c r="GE150" s="3"/>
      <c r="GF150" s="3"/>
      <c r="GG150" s="3"/>
      <c r="GH150" s="3"/>
      <c r="GI150" s="3"/>
      <c r="GJ150" s="3"/>
      <c r="GK150" s="3"/>
      <c r="GL150" s="3"/>
      <c r="GM150" s="3"/>
      <c r="GN150" s="3"/>
      <c r="GO150" s="3"/>
      <c r="GP150" s="3"/>
      <c r="GQ150" s="3"/>
      <c r="GR150" s="3"/>
      <c r="GS150" s="3"/>
      <c r="GT150" s="3"/>
      <c r="GU150" s="3"/>
      <c r="GV150" s="3"/>
      <c r="GW150" s="3"/>
      <c r="GX150" s="3"/>
      <c r="GY150" s="3"/>
      <c r="GZ150" s="3"/>
      <c r="HA150" s="3"/>
      <c r="HB150" s="3"/>
      <c r="HC150" s="3"/>
      <c r="HD150" s="3"/>
      <c r="HE150" s="3"/>
      <c r="HF150" s="3"/>
      <c r="HG150" s="3"/>
      <c r="HH150" s="3"/>
      <c r="HI150" s="3"/>
      <c r="HJ150" s="3"/>
      <c r="HK150" s="3"/>
      <c r="HL150" s="3"/>
      <c r="HM150" s="3"/>
      <c r="HN150" s="3"/>
      <c r="HO150" s="3"/>
      <c r="HP150" s="3"/>
      <c r="HQ150" s="3"/>
      <c r="HR150" s="3"/>
      <c r="HS150" s="3"/>
      <c r="HT150" s="3"/>
      <c r="HU150" s="3"/>
      <c r="HV150" s="3"/>
      <c r="HW150" s="3"/>
      <c r="HX150" s="3"/>
      <c r="HY150" s="3"/>
      <c r="HZ150" s="3"/>
      <c r="IA150" s="3"/>
      <c r="IB150" s="3"/>
      <c r="IC150" s="3"/>
      <c r="ID150" s="3"/>
      <c r="IE150" s="3"/>
      <c r="IF150" s="3"/>
      <c r="IG150" s="3"/>
      <c r="IH150" s="3"/>
      <c r="II150" s="3"/>
    </row>
    <row r="151" spans="3:243" ht="12.75"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4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  <c r="FH151" s="3"/>
      <c r="FI151" s="3"/>
      <c r="FJ151" s="3"/>
      <c r="FK151" s="3"/>
      <c r="FL151" s="3"/>
      <c r="FM151" s="3"/>
      <c r="FN151" s="3"/>
      <c r="FO151" s="3"/>
      <c r="FP151" s="3"/>
      <c r="FQ151" s="3"/>
      <c r="FR151" s="3"/>
      <c r="FS151" s="3"/>
      <c r="FT151" s="3"/>
      <c r="FU151" s="3"/>
      <c r="FV151" s="3"/>
      <c r="FW151" s="3"/>
      <c r="FX151" s="3"/>
      <c r="FY151" s="3"/>
      <c r="FZ151" s="3"/>
      <c r="GA151" s="3"/>
      <c r="GB151" s="3"/>
      <c r="GC151" s="3"/>
      <c r="GD151" s="3"/>
      <c r="GE151" s="3"/>
      <c r="GF151" s="3"/>
      <c r="GG151" s="3"/>
      <c r="GH151" s="3"/>
      <c r="GI151" s="3"/>
      <c r="GJ151" s="3"/>
      <c r="GK151" s="3"/>
      <c r="GL151" s="3"/>
      <c r="GM151" s="3"/>
      <c r="GN151" s="3"/>
      <c r="GO151" s="3"/>
      <c r="GP151" s="3"/>
      <c r="GQ151" s="3"/>
      <c r="GR151" s="3"/>
      <c r="GS151" s="3"/>
      <c r="GT151" s="3"/>
      <c r="GU151" s="3"/>
      <c r="GV151" s="3"/>
      <c r="GW151" s="3"/>
      <c r="GX151" s="3"/>
      <c r="GY151" s="3"/>
      <c r="GZ151" s="3"/>
      <c r="HA151" s="3"/>
      <c r="HB151" s="3"/>
      <c r="HC151" s="3"/>
      <c r="HD151" s="3"/>
      <c r="HE151" s="3"/>
      <c r="HF151" s="3"/>
      <c r="HG151" s="3"/>
      <c r="HH151" s="3"/>
      <c r="HI151" s="3"/>
      <c r="HJ151" s="3"/>
      <c r="HK151" s="3"/>
      <c r="HL151" s="3"/>
      <c r="HM151" s="3"/>
      <c r="HN151" s="3"/>
      <c r="HO151" s="3"/>
      <c r="HP151" s="3"/>
      <c r="HQ151" s="3"/>
      <c r="HR151" s="3"/>
      <c r="HS151" s="3"/>
      <c r="HT151" s="3"/>
      <c r="HU151" s="3"/>
      <c r="HV151" s="3"/>
      <c r="HW151" s="3"/>
      <c r="HX151" s="3"/>
      <c r="HY151" s="3"/>
      <c r="HZ151" s="3"/>
      <c r="IA151" s="3"/>
      <c r="IB151" s="3"/>
      <c r="IC151" s="3"/>
      <c r="ID151" s="3"/>
      <c r="IE151" s="3"/>
      <c r="IF151" s="3"/>
      <c r="IG151" s="3"/>
      <c r="IH151" s="3"/>
      <c r="II151" s="3"/>
    </row>
    <row r="152" spans="3:243" ht="12.75"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4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  <c r="FH152" s="3"/>
      <c r="FI152" s="3"/>
      <c r="FJ152" s="3"/>
      <c r="FK152" s="3"/>
      <c r="FL152" s="3"/>
      <c r="FM152" s="3"/>
      <c r="FN152" s="3"/>
      <c r="FO152" s="3"/>
      <c r="FP152" s="3"/>
      <c r="FQ152" s="3"/>
      <c r="FR152" s="3"/>
      <c r="FS152" s="3"/>
      <c r="FT152" s="3"/>
      <c r="FU152" s="3"/>
      <c r="FV152" s="3"/>
      <c r="FW152" s="3"/>
      <c r="FX152" s="3"/>
      <c r="FY152" s="3"/>
      <c r="FZ152" s="3"/>
      <c r="GA152" s="3"/>
      <c r="GB152" s="3"/>
      <c r="GC152" s="3"/>
      <c r="GD152" s="3"/>
      <c r="GE152" s="3"/>
      <c r="GF152" s="3"/>
      <c r="GG152" s="3"/>
      <c r="GH152" s="3"/>
      <c r="GI152" s="3"/>
      <c r="GJ152" s="3"/>
      <c r="GK152" s="3"/>
      <c r="GL152" s="3"/>
      <c r="GM152" s="3"/>
      <c r="GN152" s="3"/>
      <c r="GO152" s="3"/>
      <c r="GP152" s="3"/>
      <c r="GQ152" s="3"/>
      <c r="GR152" s="3"/>
      <c r="GS152" s="3"/>
      <c r="GT152" s="3"/>
      <c r="GU152" s="3"/>
      <c r="GV152" s="3"/>
      <c r="GW152" s="3"/>
      <c r="GX152" s="3"/>
      <c r="GY152" s="3"/>
      <c r="GZ152" s="3"/>
      <c r="HA152" s="3"/>
      <c r="HB152" s="3"/>
      <c r="HC152" s="3"/>
      <c r="HD152" s="3"/>
      <c r="HE152" s="3"/>
      <c r="HF152" s="3"/>
      <c r="HG152" s="3"/>
      <c r="HH152" s="3"/>
      <c r="HI152" s="3"/>
      <c r="HJ152" s="3"/>
      <c r="HK152" s="3"/>
      <c r="HL152" s="3"/>
      <c r="HM152" s="3"/>
      <c r="HN152" s="3"/>
      <c r="HO152" s="3"/>
      <c r="HP152" s="3"/>
      <c r="HQ152" s="3"/>
      <c r="HR152" s="3"/>
      <c r="HS152" s="3"/>
      <c r="HT152" s="3"/>
      <c r="HU152" s="3"/>
      <c r="HV152" s="3"/>
      <c r="HW152" s="3"/>
      <c r="HX152" s="3"/>
      <c r="HY152" s="3"/>
      <c r="HZ152" s="3"/>
      <c r="IA152" s="3"/>
      <c r="IB152" s="3"/>
      <c r="IC152" s="3"/>
      <c r="ID152" s="3"/>
      <c r="IE152" s="3"/>
      <c r="IF152" s="3"/>
      <c r="IG152" s="3"/>
      <c r="IH152" s="3"/>
      <c r="II152" s="3"/>
    </row>
    <row r="153" spans="3:243" ht="12.75"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4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  <c r="IH153" s="3"/>
      <c r="II153" s="3"/>
    </row>
    <row r="154" spans="3:243" ht="12.75"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4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  <c r="CC154" s="3"/>
      <c r="CD154" s="3"/>
      <c r="CE154" s="3"/>
      <c r="CF154" s="3"/>
      <c r="CG154" s="3"/>
      <c r="CH154" s="3"/>
      <c r="CI154" s="3"/>
      <c r="CJ154" s="3"/>
      <c r="CK154" s="3"/>
      <c r="CL154" s="3"/>
      <c r="CM154" s="3"/>
      <c r="CN154" s="3"/>
      <c r="CO154" s="3"/>
      <c r="CP154" s="3"/>
      <c r="CQ154" s="3"/>
      <c r="CR154" s="3"/>
      <c r="CS154" s="3"/>
      <c r="CT154" s="3"/>
      <c r="CU154" s="3"/>
      <c r="CV154" s="3"/>
      <c r="CW154" s="3"/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  <c r="EX154" s="3"/>
      <c r="EY154" s="3"/>
      <c r="EZ154" s="3"/>
      <c r="FA154" s="3"/>
      <c r="FB154" s="3"/>
      <c r="FC154" s="3"/>
      <c r="FD154" s="3"/>
      <c r="FE154" s="3"/>
      <c r="FF154" s="3"/>
      <c r="FG154" s="3"/>
      <c r="FH154" s="3"/>
      <c r="FI154" s="3"/>
      <c r="FJ154" s="3"/>
      <c r="FK154" s="3"/>
      <c r="FL154" s="3"/>
      <c r="FM154" s="3"/>
      <c r="FN154" s="3"/>
      <c r="FO154" s="3"/>
      <c r="FP154" s="3"/>
      <c r="FQ154" s="3"/>
      <c r="FR154" s="3"/>
      <c r="FS154" s="3"/>
      <c r="FT154" s="3"/>
      <c r="FU154" s="3"/>
      <c r="FV154" s="3"/>
      <c r="FW154" s="3"/>
      <c r="FX154" s="3"/>
      <c r="FY154" s="3"/>
      <c r="FZ154" s="3"/>
      <c r="GA154" s="3"/>
      <c r="GB154" s="3"/>
      <c r="GC154" s="3"/>
      <c r="GD154" s="3"/>
      <c r="GE154" s="3"/>
      <c r="GF154" s="3"/>
      <c r="GG154" s="3"/>
      <c r="GH154" s="3"/>
      <c r="GI154" s="3"/>
      <c r="GJ154" s="3"/>
      <c r="GK154" s="3"/>
      <c r="GL154" s="3"/>
      <c r="GM154" s="3"/>
      <c r="GN154" s="3"/>
      <c r="GO154" s="3"/>
      <c r="GP154" s="3"/>
      <c r="GQ154" s="3"/>
      <c r="GR154" s="3"/>
      <c r="GS154" s="3"/>
      <c r="GT154" s="3"/>
      <c r="GU154" s="3"/>
      <c r="GV154" s="3"/>
      <c r="GW154" s="3"/>
      <c r="GX154" s="3"/>
      <c r="GY154" s="3"/>
      <c r="GZ154" s="3"/>
      <c r="HA154" s="3"/>
      <c r="HB154" s="3"/>
      <c r="HC154" s="3"/>
      <c r="HD154" s="3"/>
      <c r="HE154" s="3"/>
      <c r="HF154" s="3"/>
      <c r="HG154" s="3"/>
      <c r="HH154" s="3"/>
      <c r="HI154" s="3"/>
      <c r="HJ154" s="3"/>
      <c r="HK154" s="3"/>
      <c r="HL154" s="3"/>
      <c r="HM154" s="3"/>
      <c r="HN154" s="3"/>
      <c r="HO154" s="3"/>
      <c r="HP154" s="3"/>
      <c r="HQ154" s="3"/>
      <c r="HR154" s="3"/>
      <c r="HS154" s="3"/>
      <c r="HT154" s="3"/>
      <c r="HU154" s="3"/>
      <c r="HV154" s="3"/>
      <c r="HW154" s="3"/>
      <c r="HX154" s="3"/>
      <c r="HY154" s="3"/>
      <c r="HZ154" s="3"/>
      <c r="IA154" s="3"/>
      <c r="IB154" s="3"/>
      <c r="IC154" s="3"/>
      <c r="ID154" s="3"/>
      <c r="IE154" s="3"/>
      <c r="IF154" s="3"/>
      <c r="IG154" s="3"/>
      <c r="IH154" s="3"/>
      <c r="II154" s="3"/>
    </row>
    <row r="155" spans="3:243" ht="12.75"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4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  <c r="CC155" s="3"/>
      <c r="CD155" s="3"/>
      <c r="CE155" s="3"/>
      <c r="CF155" s="3"/>
      <c r="CG155" s="3"/>
      <c r="CH155" s="3"/>
      <c r="CI155" s="3"/>
      <c r="CJ155" s="3"/>
      <c r="CK155" s="3"/>
      <c r="CL155" s="3"/>
      <c r="CM155" s="3"/>
      <c r="CN155" s="3"/>
      <c r="CO155" s="3"/>
      <c r="CP155" s="3"/>
      <c r="CQ155" s="3"/>
      <c r="CR155" s="3"/>
      <c r="CS155" s="3"/>
      <c r="CT155" s="3"/>
      <c r="CU155" s="3"/>
      <c r="CV155" s="3"/>
      <c r="CW155" s="3"/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  <c r="EX155" s="3"/>
      <c r="EY155" s="3"/>
      <c r="EZ155" s="3"/>
      <c r="FA155" s="3"/>
      <c r="FB155" s="3"/>
      <c r="FC155" s="3"/>
      <c r="FD155" s="3"/>
      <c r="FE155" s="3"/>
      <c r="FF155" s="3"/>
      <c r="FG155" s="3"/>
      <c r="FH155" s="3"/>
      <c r="FI155" s="3"/>
      <c r="FJ155" s="3"/>
      <c r="FK155" s="3"/>
      <c r="FL155" s="3"/>
      <c r="FM155" s="3"/>
      <c r="FN155" s="3"/>
      <c r="FO155" s="3"/>
      <c r="FP155" s="3"/>
      <c r="FQ155" s="3"/>
      <c r="FR155" s="3"/>
      <c r="FS155" s="3"/>
      <c r="FT155" s="3"/>
      <c r="FU155" s="3"/>
      <c r="FV155" s="3"/>
      <c r="FW155" s="3"/>
      <c r="FX155" s="3"/>
      <c r="FY155" s="3"/>
      <c r="FZ155" s="3"/>
      <c r="GA155" s="3"/>
      <c r="GB155" s="3"/>
      <c r="GC155" s="3"/>
      <c r="GD155" s="3"/>
      <c r="GE155" s="3"/>
      <c r="GF155" s="3"/>
      <c r="GG155" s="3"/>
      <c r="GH155" s="3"/>
      <c r="GI155" s="3"/>
      <c r="GJ155" s="3"/>
      <c r="GK155" s="3"/>
      <c r="GL155" s="3"/>
      <c r="GM155" s="3"/>
      <c r="GN155" s="3"/>
      <c r="GO155" s="3"/>
      <c r="GP155" s="3"/>
      <c r="GQ155" s="3"/>
      <c r="GR155" s="3"/>
      <c r="GS155" s="3"/>
      <c r="GT155" s="3"/>
      <c r="GU155" s="3"/>
      <c r="GV155" s="3"/>
      <c r="GW155" s="3"/>
      <c r="GX155" s="3"/>
      <c r="GY155" s="3"/>
      <c r="GZ155" s="3"/>
      <c r="HA155" s="3"/>
      <c r="HB155" s="3"/>
      <c r="HC155" s="3"/>
      <c r="HD155" s="3"/>
      <c r="HE155" s="3"/>
      <c r="HF155" s="3"/>
      <c r="HG155" s="3"/>
      <c r="HH155" s="3"/>
      <c r="HI155" s="3"/>
      <c r="HJ155" s="3"/>
      <c r="HK155" s="3"/>
      <c r="HL155" s="3"/>
      <c r="HM155" s="3"/>
      <c r="HN155" s="3"/>
      <c r="HO155" s="3"/>
      <c r="HP155" s="3"/>
      <c r="HQ155" s="3"/>
      <c r="HR155" s="3"/>
      <c r="HS155" s="3"/>
      <c r="HT155" s="3"/>
      <c r="HU155" s="3"/>
      <c r="HV155" s="3"/>
      <c r="HW155" s="3"/>
      <c r="HX155" s="3"/>
      <c r="HY155" s="3"/>
      <c r="HZ155" s="3"/>
      <c r="IA155" s="3"/>
      <c r="IB155" s="3"/>
      <c r="IC155" s="3"/>
      <c r="ID155" s="3"/>
      <c r="IE155" s="3"/>
      <c r="IF155" s="3"/>
      <c r="IG155" s="3"/>
      <c r="IH155" s="3"/>
      <c r="II155" s="3"/>
    </row>
    <row r="156" spans="3:243" ht="12.75"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4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  <c r="CC156" s="3"/>
      <c r="CD156" s="3"/>
      <c r="CE156" s="3"/>
      <c r="CF156" s="3"/>
      <c r="CG156" s="3"/>
      <c r="CH156" s="3"/>
      <c r="CI156" s="3"/>
      <c r="CJ156" s="3"/>
      <c r="CK156" s="3"/>
      <c r="CL156" s="3"/>
      <c r="CM156" s="3"/>
      <c r="CN156" s="3"/>
      <c r="CO156" s="3"/>
      <c r="CP156" s="3"/>
      <c r="CQ156" s="3"/>
      <c r="CR156" s="3"/>
      <c r="CS156" s="3"/>
      <c r="CT156" s="3"/>
      <c r="CU156" s="3"/>
      <c r="CV156" s="3"/>
      <c r="CW156" s="3"/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  <c r="EX156" s="3"/>
      <c r="EY156" s="3"/>
      <c r="EZ156" s="3"/>
      <c r="FA156" s="3"/>
      <c r="FB156" s="3"/>
      <c r="FC156" s="3"/>
      <c r="FD156" s="3"/>
      <c r="FE156" s="3"/>
      <c r="FF156" s="3"/>
      <c r="FG156" s="3"/>
      <c r="FH156" s="3"/>
      <c r="FI156" s="3"/>
      <c r="FJ156" s="3"/>
      <c r="FK156" s="3"/>
      <c r="FL156" s="3"/>
      <c r="FM156" s="3"/>
      <c r="FN156" s="3"/>
      <c r="FO156" s="3"/>
      <c r="FP156" s="3"/>
      <c r="FQ156" s="3"/>
      <c r="FR156" s="3"/>
      <c r="FS156" s="3"/>
      <c r="FT156" s="3"/>
      <c r="FU156" s="3"/>
      <c r="FV156" s="3"/>
      <c r="FW156" s="3"/>
      <c r="FX156" s="3"/>
      <c r="FY156" s="3"/>
      <c r="FZ156" s="3"/>
      <c r="GA156" s="3"/>
      <c r="GB156" s="3"/>
      <c r="GC156" s="3"/>
      <c r="GD156" s="3"/>
      <c r="GE156" s="3"/>
      <c r="GF156" s="3"/>
      <c r="GG156" s="3"/>
      <c r="GH156" s="3"/>
      <c r="GI156" s="3"/>
      <c r="GJ156" s="3"/>
      <c r="GK156" s="3"/>
      <c r="GL156" s="3"/>
      <c r="GM156" s="3"/>
      <c r="GN156" s="3"/>
      <c r="GO156" s="3"/>
      <c r="GP156" s="3"/>
      <c r="GQ156" s="3"/>
      <c r="GR156" s="3"/>
      <c r="GS156" s="3"/>
      <c r="GT156" s="3"/>
      <c r="GU156" s="3"/>
      <c r="GV156" s="3"/>
      <c r="GW156" s="3"/>
      <c r="GX156" s="3"/>
      <c r="GY156" s="3"/>
      <c r="GZ156" s="3"/>
      <c r="HA156" s="3"/>
      <c r="HB156" s="3"/>
      <c r="HC156" s="3"/>
      <c r="HD156" s="3"/>
      <c r="HE156" s="3"/>
      <c r="HF156" s="3"/>
      <c r="HG156" s="3"/>
      <c r="HH156" s="3"/>
      <c r="HI156" s="3"/>
      <c r="HJ156" s="3"/>
      <c r="HK156" s="3"/>
      <c r="HL156" s="3"/>
      <c r="HM156" s="3"/>
      <c r="HN156" s="3"/>
      <c r="HO156" s="3"/>
      <c r="HP156" s="3"/>
      <c r="HQ156" s="3"/>
      <c r="HR156" s="3"/>
      <c r="HS156" s="3"/>
      <c r="HT156" s="3"/>
      <c r="HU156" s="3"/>
      <c r="HV156" s="3"/>
      <c r="HW156" s="3"/>
      <c r="HX156" s="3"/>
      <c r="HY156" s="3"/>
      <c r="HZ156" s="3"/>
      <c r="IA156" s="3"/>
      <c r="IB156" s="3"/>
      <c r="IC156" s="3"/>
      <c r="ID156" s="3"/>
      <c r="IE156" s="3"/>
      <c r="IF156" s="3"/>
      <c r="IG156" s="3"/>
      <c r="IH156" s="3"/>
      <c r="II156" s="3"/>
    </row>
    <row r="157" spans="3:243" ht="12.75"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4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  <c r="FH157" s="3"/>
      <c r="FI157" s="3"/>
      <c r="FJ157" s="3"/>
      <c r="FK157" s="3"/>
      <c r="FL157" s="3"/>
      <c r="FM157" s="3"/>
      <c r="FN157" s="3"/>
      <c r="FO157" s="3"/>
      <c r="FP157" s="3"/>
      <c r="FQ157" s="3"/>
      <c r="FR157" s="3"/>
      <c r="FS157" s="3"/>
      <c r="FT157" s="3"/>
      <c r="FU157" s="3"/>
      <c r="FV157" s="3"/>
      <c r="FW157" s="3"/>
      <c r="FX157" s="3"/>
      <c r="FY157" s="3"/>
      <c r="FZ157" s="3"/>
      <c r="GA157" s="3"/>
      <c r="GB157" s="3"/>
      <c r="GC157" s="3"/>
      <c r="GD157" s="3"/>
      <c r="GE157" s="3"/>
      <c r="GF157" s="3"/>
      <c r="GG157" s="3"/>
      <c r="GH157" s="3"/>
      <c r="GI157" s="3"/>
      <c r="GJ157" s="3"/>
      <c r="GK157" s="3"/>
      <c r="GL157" s="3"/>
      <c r="GM157" s="3"/>
      <c r="GN157" s="3"/>
      <c r="GO157" s="3"/>
      <c r="GP157" s="3"/>
      <c r="GQ157" s="3"/>
      <c r="GR157" s="3"/>
      <c r="GS157" s="3"/>
      <c r="GT157" s="3"/>
      <c r="GU157" s="3"/>
      <c r="GV157" s="3"/>
      <c r="GW157" s="3"/>
      <c r="GX157" s="3"/>
      <c r="GY157" s="3"/>
      <c r="GZ157" s="3"/>
      <c r="HA157" s="3"/>
      <c r="HB157" s="3"/>
      <c r="HC157" s="3"/>
      <c r="HD157" s="3"/>
      <c r="HE157" s="3"/>
      <c r="HF157" s="3"/>
      <c r="HG157" s="3"/>
      <c r="HH157" s="3"/>
      <c r="HI157" s="3"/>
      <c r="HJ157" s="3"/>
      <c r="HK157" s="3"/>
      <c r="HL157" s="3"/>
      <c r="HM157" s="3"/>
      <c r="HN157" s="3"/>
      <c r="HO157" s="3"/>
      <c r="HP157" s="3"/>
      <c r="HQ157" s="3"/>
      <c r="HR157" s="3"/>
      <c r="HS157" s="3"/>
      <c r="HT157" s="3"/>
      <c r="HU157" s="3"/>
      <c r="HV157" s="3"/>
      <c r="HW157" s="3"/>
      <c r="HX157" s="3"/>
      <c r="HY157" s="3"/>
      <c r="HZ157" s="3"/>
      <c r="IA157" s="3"/>
      <c r="IB157" s="3"/>
      <c r="IC157" s="3"/>
      <c r="ID157" s="3"/>
      <c r="IE157" s="3"/>
      <c r="IF157" s="3"/>
      <c r="IG157" s="3"/>
      <c r="IH157" s="3"/>
      <c r="II157" s="3"/>
    </row>
    <row r="158" spans="3:243" ht="12.75"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4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  <c r="FH158" s="3"/>
      <c r="FI158" s="3"/>
      <c r="FJ158" s="3"/>
      <c r="FK158" s="3"/>
      <c r="FL158" s="3"/>
      <c r="FM158" s="3"/>
      <c r="FN158" s="3"/>
      <c r="FO158" s="3"/>
      <c r="FP158" s="3"/>
      <c r="FQ158" s="3"/>
      <c r="FR158" s="3"/>
      <c r="FS158" s="3"/>
      <c r="FT158" s="3"/>
      <c r="FU158" s="3"/>
      <c r="FV158" s="3"/>
      <c r="FW158" s="3"/>
      <c r="FX158" s="3"/>
      <c r="FY158" s="3"/>
      <c r="FZ158" s="3"/>
      <c r="GA158" s="3"/>
      <c r="GB158" s="3"/>
      <c r="GC158" s="3"/>
      <c r="GD158" s="3"/>
      <c r="GE158" s="3"/>
      <c r="GF158" s="3"/>
      <c r="GG158" s="3"/>
      <c r="GH158" s="3"/>
      <c r="GI158" s="3"/>
      <c r="GJ158" s="3"/>
      <c r="GK158" s="3"/>
      <c r="GL158" s="3"/>
      <c r="GM158" s="3"/>
      <c r="GN158" s="3"/>
      <c r="GO158" s="3"/>
      <c r="GP158" s="3"/>
      <c r="GQ158" s="3"/>
      <c r="GR158" s="3"/>
      <c r="GS158" s="3"/>
      <c r="GT158" s="3"/>
      <c r="GU158" s="3"/>
      <c r="GV158" s="3"/>
      <c r="GW158" s="3"/>
      <c r="GX158" s="3"/>
      <c r="GY158" s="3"/>
      <c r="GZ158" s="3"/>
      <c r="HA158" s="3"/>
      <c r="HB158" s="3"/>
      <c r="HC158" s="3"/>
      <c r="HD158" s="3"/>
      <c r="HE158" s="3"/>
      <c r="HF158" s="3"/>
      <c r="HG158" s="3"/>
      <c r="HH158" s="3"/>
      <c r="HI158" s="3"/>
      <c r="HJ158" s="3"/>
      <c r="HK158" s="3"/>
      <c r="HL158" s="3"/>
      <c r="HM158" s="3"/>
      <c r="HN158" s="3"/>
      <c r="HO158" s="3"/>
      <c r="HP158" s="3"/>
      <c r="HQ158" s="3"/>
      <c r="HR158" s="3"/>
      <c r="HS158" s="3"/>
      <c r="HT158" s="3"/>
      <c r="HU158" s="3"/>
      <c r="HV158" s="3"/>
      <c r="HW158" s="3"/>
      <c r="HX158" s="3"/>
      <c r="HY158" s="3"/>
      <c r="HZ158" s="3"/>
      <c r="IA158" s="3"/>
      <c r="IB158" s="3"/>
      <c r="IC158" s="3"/>
      <c r="ID158" s="3"/>
      <c r="IE158" s="3"/>
      <c r="IF158" s="3"/>
      <c r="IG158" s="3"/>
      <c r="IH158" s="3"/>
      <c r="II158" s="3"/>
    </row>
    <row r="159" spans="3:243" ht="12.75"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4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  <c r="FH159" s="3"/>
      <c r="FI159" s="3"/>
      <c r="FJ159" s="3"/>
      <c r="FK159" s="3"/>
      <c r="FL159" s="3"/>
      <c r="FM159" s="3"/>
      <c r="FN159" s="3"/>
      <c r="FO159" s="3"/>
      <c r="FP159" s="3"/>
      <c r="FQ159" s="3"/>
      <c r="FR159" s="3"/>
      <c r="FS159" s="3"/>
      <c r="FT159" s="3"/>
      <c r="FU159" s="3"/>
      <c r="FV159" s="3"/>
      <c r="FW159" s="3"/>
      <c r="FX159" s="3"/>
      <c r="FY159" s="3"/>
      <c r="FZ159" s="3"/>
      <c r="GA159" s="3"/>
      <c r="GB159" s="3"/>
      <c r="GC159" s="3"/>
      <c r="GD159" s="3"/>
      <c r="GE159" s="3"/>
      <c r="GF159" s="3"/>
      <c r="GG159" s="3"/>
      <c r="GH159" s="3"/>
      <c r="GI159" s="3"/>
      <c r="GJ159" s="3"/>
      <c r="GK159" s="3"/>
      <c r="GL159" s="3"/>
      <c r="GM159" s="3"/>
      <c r="GN159" s="3"/>
      <c r="GO159" s="3"/>
      <c r="GP159" s="3"/>
      <c r="GQ159" s="3"/>
      <c r="GR159" s="3"/>
      <c r="GS159" s="3"/>
      <c r="GT159" s="3"/>
      <c r="GU159" s="3"/>
      <c r="GV159" s="3"/>
      <c r="GW159" s="3"/>
      <c r="GX159" s="3"/>
      <c r="GY159" s="3"/>
      <c r="GZ159" s="3"/>
      <c r="HA159" s="3"/>
      <c r="HB159" s="3"/>
      <c r="HC159" s="3"/>
      <c r="HD159" s="3"/>
      <c r="HE159" s="3"/>
      <c r="HF159" s="3"/>
      <c r="HG159" s="3"/>
      <c r="HH159" s="3"/>
      <c r="HI159" s="3"/>
      <c r="HJ159" s="3"/>
      <c r="HK159" s="3"/>
      <c r="HL159" s="3"/>
      <c r="HM159" s="3"/>
      <c r="HN159" s="3"/>
      <c r="HO159" s="3"/>
      <c r="HP159" s="3"/>
      <c r="HQ159" s="3"/>
      <c r="HR159" s="3"/>
      <c r="HS159" s="3"/>
      <c r="HT159" s="3"/>
      <c r="HU159" s="3"/>
      <c r="HV159" s="3"/>
      <c r="HW159" s="3"/>
      <c r="HX159" s="3"/>
      <c r="HY159" s="3"/>
      <c r="HZ159" s="3"/>
      <c r="IA159" s="3"/>
      <c r="IB159" s="3"/>
      <c r="IC159" s="3"/>
      <c r="ID159" s="3"/>
      <c r="IE159" s="3"/>
      <c r="IF159" s="3"/>
      <c r="IG159" s="3"/>
      <c r="IH159" s="3"/>
      <c r="II159" s="3"/>
    </row>
    <row r="160" spans="3:243" ht="12.75"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4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  <c r="CC160" s="3"/>
      <c r="CD160" s="3"/>
      <c r="CE160" s="3"/>
      <c r="CF160" s="3"/>
      <c r="CG160" s="3"/>
      <c r="CH160" s="3"/>
      <c r="CI160" s="3"/>
      <c r="CJ160" s="3"/>
      <c r="CK160" s="3"/>
      <c r="CL160" s="3"/>
      <c r="CM160" s="3"/>
      <c r="CN160" s="3"/>
      <c r="CO160" s="3"/>
      <c r="CP160" s="3"/>
      <c r="CQ160" s="3"/>
      <c r="CR160" s="3"/>
      <c r="CS160" s="3"/>
      <c r="CT160" s="3"/>
      <c r="CU160" s="3"/>
      <c r="CV160" s="3"/>
      <c r="CW160" s="3"/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  <c r="EX160" s="3"/>
      <c r="EY160" s="3"/>
      <c r="EZ160" s="3"/>
      <c r="FA160" s="3"/>
      <c r="FB160" s="3"/>
      <c r="FC160" s="3"/>
      <c r="FD160" s="3"/>
      <c r="FE160" s="3"/>
      <c r="FF160" s="3"/>
      <c r="FG160" s="3"/>
      <c r="FH160" s="3"/>
      <c r="FI160" s="3"/>
      <c r="FJ160" s="3"/>
      <c r="FK160" s="3"/>
      <c r="FL160" s="3"/>
      <c r="FM160" s="3"/>
      <c r="FN160" s="3"/>
      <c r="FO160" s="3"/>
      <c r="FP160" s="3"/>
      <c r="FQ160" s="3"/>
      <c r="FR160" s="3"/>
      <c r="FS160" s="3"/>
      <c r="FT160" s="3"/>
      <c r="FU160" s="3"/>
      <c r="FV160" s="3"/>
      <c r="FW160" s="3"/>
      <c r="FX160" s="3"/>
      <c r="FY160" s="3"/>
      <c r="FZ160" s="3"/>
      <c r="GA160" s="3"/>
      <c r="GB160" s="3"/>
      <c r="GC160" s="3"/>
      <c r="GD160" s="3"/>
      <c r="GE160" s="3"/>
      <c r="GF160" s="3"/>
      <c r="GG160" s="3"/>
      <c r="GH160" s="3"/>
      <c r="GI160" s="3"/>
      <c r="GJ160" s="3"/>
      <c r="GK160" s="3"/>
      <c r="GL160" s="3"/>
      <c r="GM160" s="3"/>
      <c r="GN160" s="3"/>
      <c r="GO160" s="3"/>
      <c r="GP160" s="3"/>
      <c r="GQ160" s="3"/>
      <c r="GR160" s="3"/>
      <c r="GS160" s="3"/>
      <c r="GT160" s="3"/>
      <c r="GU160" s="3"/>
      <c r="GV160" s="3"/>
      <c r="GW160" s="3"/>
      <c r="GX160" s="3"/>
      <c r="GY160" s="3"/>
      <c r="GZ160" s="3"/>
      <c r="HA160" s="3"/>
      <c r="HB160" s="3"/>
      <c r="HC160" s="3"/>
      <c r="HD160" s="3"/>
      <c r="HE160" s="3"/>
      <c r="HF160" s="3"/>
      <c r="HG160" s="3"/>
      <c r="HH160" s="3"/>
      <c r="HI160" s="3"/>
      <c r="HJ160" s="3"/>
      <c r="HK160" s="3"/>
      <c r="HL160" s="3"/>
      <c r="HM160" s="3"/>
      <c r="HN160" s="3"/>
      <c r="HO160" s="3"/>
      <c r="HP160" s="3"/>
      <c r="HQ160" s="3"/>
      <c r="HR160" s="3"/>
      <c r="HS160" s="3"/>
      <c r="HT160" s="3"/>
      <c r="HU160" s="3"/>
      <c r="HV160" s="3"/>
      <c r="HW160" s="3"/>
      <c r="HX160" s="3"/>
      <c r="HY160" s="3"/>
      <c r="HZ160" s="3"/>
      <c r="IA160" s="3"/>
      <c r="IB160" s="3"/>
      <c r="IC160" s="3"/>
      <c r="ID160" s="3"/>
      <c r="IE160" s="3"/>
      <c r="IF160" s="3"/>
      <c r="IG160" s="3"/>
      <c r="IH160" s="3"/>
      <c r="II160" s="3"/>
    </row>
    <row r="161" spans="3:243" ht="12.75"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4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  <c r="CC161" s="3"/>
      <c r="CD161" s="3"/>
      <c r="CE161" s="3"/>
      <c r="CF161" s="3"/>
      <c r="CG161" s="3"/>
      <c r="CH161" s="3"/>
      <c r="CI161" s="3"/>
      <c r="CJ161" s="3"/>
      <c r="CK161" s="3"/>
      <c r="CL161" s="3"/>
      <c r="CM161" s="3"/>
      <c r="CN161" s="3"/>
      <c r="CO161" s="3"/>
      <c r="CP161" s="3"/>
      <c r="CQ161" s="3"/>
      <c r="CR161" s="3"/>
      <c r="CS161" s="3"/>
      <c r="CT161" s="3"/>
      <c r="CU161" s="3"/>
      <c r="CV161" s="3"/>
      <c r="CW161" s="3"/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  <c r="EX161" s="3"/>
      <c r="EY161" s="3"/>
      <c r="EZ161" s="3"/>
      <c r="FA161" s="3"/>
      <c r="FB161" s="3"/>
      <c r="FC161" s="3"/>
      <c r="FD161" s="3"/>
      <c r="FE161" s="3"/>
      <c r="FF161" s="3"/>
      <c r="FG161" s="3"/>
      <c r="FH161" s="3"/>
      <c r="FI161" s="3"/>
      <c r="FJ161" s="3"/>
      <c r="FK161" s="3"/>
      <c r="FL161" s="3"/>
      <c r="FM161" s="3"/>
      <c r="FN161" s="3"/>
      <c r="FO161" s="3"/>
      <c r="FP161" s="3"/>
      <c r="FQ161" s="3"/>
      <c r="FR161" s="3"/>
      <c r="FS161" s="3"/>
      <c r="FT161" s="3"/>
      <c r="FU161" s="3"/>
      <c r="FV161" s="3"/>
      <c r="FW161" s="3"/>
      <c r="FX161" s="3"/>
      <c r="FY161" s="3"/>
      <c r="FZ161" s="3"/>
      <c r="GA161" s="3"/>
      <c r="GB161" s="3"/>
      <c r="GC161" s="3"/>
      <c r="GD161" s="3"/>
      <c r="GE161" s="3"/>
      <c r="GF161" s="3"/>
      <c r="GG161" s="3"/>
      <c r="GH161" s="3"/>
      <c r="GI161" s="3"/>
      <c r="GJ161" s="3"/>
      <c r="GK161" s="3"/>
      <c r="GL161" s="3"/>
      <c r="GM161" s="3"/>
      <c r="GN161" s="3"/>
      <c r="GO161" s="3"/>
      <c r="GP161" s="3"/>
      <c r="GQ161" s="3"/>
      <c r="GR161" s="3"/>
      <c r="GS161" s="3"/>
      <c r="GT161" s="3"/>
      <c r="GU161" s="3"/>
      <c r="GV161" s="3"/>
      <c r="GW161" s="3"/>
      <c r="GX161" s="3"/>
      <c r="GY161" s="3"/>
      <c r="GZ161" s="3"/>
      <c r="HA161" s="3"/>
      <c r="HB161" s="3"/>
      <c r="HC161" s="3"/>
      <c r="HD161" s="3"/>
      <c r="HE161" s="3"/>
      <c r="HF161" s="3"/>
      <c r="HG161" s="3"/>
      <c r="HH161" s="3"/>
      <c r="HI161" s="3"/>
      <c r="HJ161" s="3"/>
      <c r="HK161" s="3"/>
      <c r="HL161" s="3"/>
      <c r="HM161" s="3"/>
      <c r="HN161" s="3"/>
      <c r="HO161" s="3"/>
      <c r="HP161" s="3"/>
      <c r="HQ161" s="3"/>
      <c r="HR161" s="3"/>
      <c r="HS161" s="3"/>
      <c r="HT161" s="3"/>
      <c r="HU161" s="3"/>
      <c r="HV161" s="3"/>
      <c r="HW161" s="3"/>
      <c r="HX161" s="3"/>
      <c r="HY161" s="3"/>
      <c r="HZ161" s="3"/>
      <c r="IA161" s="3"/>
      <c r="IB161" s="3"/>
      <c r="IC161" s="3"/>
      <c r="ID161" s="3"/>
      <c r="IE161" s="3"/>
      <c r="IF161" s="3"/>
      <c r="IG161" s="3"/>
      <c r="IH161" s="3"/>
      <c r="II161" s="3"/>
    </row>
    <row r="162" spans="3:243" ht="12.75"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4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  <c r="CC162" s="3"/>
      <c r="CD162" s="3"/>
      <c r="CE162" s="3"/>
      <c r="CF162" s="3"/>
      <c r="CG162" s="3"/>
      <c r="CH162" s="3"/>
      <c r="CI162" s="3"/>
      <c r="CJ162" s="3"/>
      <c r="CK162" s="3"/>
      <c r="CL162" s="3"/>
      <c r="CM162" s="3"/>
      <c r="CN162" s="3"/>
      <c r="CO162" s="3"/>
      <c r="CP162" s="3"/>
      <c r="CQ162" s="3"/>
      <c r="CR162" s="3"/>
      <c r="CS162" s="3"/>
      <c r="CT162" s="3"/>
      <c r="CU162" s="3"/>
      <c r="CV162" s="3"/>
      <c r="CW162" s="3"/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  <c r="EX162" s="3"/>
      <c r="EY162" s="3"/>
      <c r="EZ162" s="3"/>
      <c r="FA162" s="3"/>
      <c r="FB162" s="3"/>
      <c r="FC162" s="3"/>
      <c r="FD162" s="3"/>
      <c r="FE162" s="3"/>
      <c r="FF162" s="3"/>
      <c r="FG162" s="3"/>
      <c r="FH162" s="3"/>
      <c r="FI162" s="3"/>
      <c r="FJ162" s="3"/>
      <c r="FK162" s="3"/>
      <c r="FL162" s="3"/>
      <c r="FM162" s="3"/>
      <c r="FN162" s="3"/>
      <c r="FO162" s="3"/>
      <c r="FP162" s="3"/>
      <c r="FQ162" s="3"/>
      <c r="FR162" s="3"/>
      <c r="FS162" s="3"/>
      <c r="FT162" s="3"/>
      <c r="FU162" s="3"/>
      <c r="FV162" s="3"/>
      <c r="FW162" s="3"/>
      <c r="FX162" s="3"/>
      <c r="FY162" s="3"/>
      <c r="FZ162" s="3"/>
      <c r="GA162" s="3"/>
      <c r="GB162" s="3"/>
      <c r="GC162" s="3"/>
      <c r="GD162" s="3"/>
      <c r="GE162" s="3"/>
      <c r="GF162" s="3"/>
      <c r="GG162" s="3"/>
      <c r="GH162" s="3"/>
      <c r="GI162" s="3"/>
      <c r="GJ162" s="3"/>
      <c r="GK162" s="3"/>
      <c r="GL162" s="3"/>
      <c r="GM162" s="3"/>
      <c r="GN162" s="3"/>
      <c r="GO162" s="3"/>
      <c r="GP162" s="3"/>
      <c r="GQ162" s="3"/>
      <c r="GR162" s="3"/>
      <c r="GS162" s="3"/>
      <c r="GT162" s="3"/>
      <c r="GU162" s="3"/>
      <c r="GV162" s="3"/>
      <c r="GW162" s="3"/>
      <c r="GX162" s="3"/>
      <c r="GY162" s="3"/>
      <c r="GZ162" s="3"/>
      <c r="HA162" s="3"/>
      <c r="HB162" s="3"/>
      <c r="HC162" s="3"/>
      <c r="HD162" s="3"/>
      <c r="HE162" s="3"/>
      <c r="HF162" s="3"/>
      <c r="HG162" s="3"/>
      <c r="HH162" s="3"/>
      <c r="HI162" s="3"/>
      <c r="HJ162" s="3"/>
      <c r="HK162" s="3"/>
      <c r="HL162" s="3"/>
      <c r="HM162" s="3"/>
      <c r="HN162" s="3"/>
      <c r="HO162" s="3"/>
      <c r="HP162" s="3"/>
      <c r="HQ162" s="3"/>
      <c r="HR162" s="3"/>
      <c r="HS162" s="3"/>
      <c r="HT162" s="3"/>
      <c r="HU162" s="3"/>
      <c r="HV162" s="3"/>
      <c r="HW162" s="3"/>
      <c r="HX162" s="3"/>
      <c r="HY162" s="3"/>
      <c r="HZ162" s="3"/>
      <c r="IA162" s="3"/>
      <c r="IB162" s="3"/>
      <c r="IC162" s="3"/>
      <c r="ID162" s="3"/>
      <c r="IE162" s="3"/>
      <c r="IF162" s="3"/>
      <c r="IG162" s="3"/>
      <c r="IH162" s="3"/>
      <c r="II162" s="3"/>
    </row>
    <row r="163" spans="3:243" ht="12.75"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4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  <c r="CC163" s="3"/>
      <c r="CD163" s="3"/>
      <c r="CE163" s="3"/>
      <c r="CF163" s="3"/>
      <c r="CG163" s="3"/>
      <c r="CH163" s="3"/>
      <c r="CI163" s="3"/>
      <c r="CJ163" s="3"/>
      <c r="CK163" s="3"/>
      <c r="CL163" s="3"/>
      <c r="CM163" s="3"/>
      <c r="CN163" s="3"/>
      <c r="CO163" s="3"/>
      <c r="CP163" s="3"/>
      <c r="CQ163" s="3"/>
      <c r="CR163" s="3"/>
      <c r="CS163" s="3"/>
      <c r="CT163" s="3"/>
      <c r="CU163" s="3"/>
      <c r="CV163" s="3"/>
      <c r="CW163" s="3"/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  <c r="EX163" s="3"/>
      <c r="EY163" s="3"/>
      <c r="EZ163" s="3"/>
      <c r="FA163" s="3"/>
      <c r="FB163" s="3"/>
      <c r="FC163" s="3"/>
      <c r="FD163" s="3"/>
      <c r="FE163" s="3"/>
      <c r="FF163" s="3"/>
      <c r="FG163" s="3"/>
      <c r="FH163" s="3"/>
      <c r="FI163" s="3"/>
      <c r="FJ163" s="3"/>
      <c r="FK163" s="3"/>
      <c r="FL163" s="3"/>
      <c r="FM163" s="3"/>
      <c r="FN163" s="3"/>
      <c r="FO163" s="3"/>
      <c r="FP163" s="3"/>
      <c r="FQ163" s="3"/>
      <c r="FR163" s="3"/>
      <c r="FS163" s="3"/>
      <c r="FT163" s="3"/>
      <c r="FU163" s="3"/>
      <c r="FV163" s="3"/>
      <c r="FW163" s="3"/>
      <c r="FX163" s="3"/>
      <c r="FY163" s="3"/>
      <c r="FZ163" s="3"/>
      <c r="GA163" s="3"/>
      <c r="GB163" s="3"/>
      <c r="GC163" s="3"/>
      <c r="GD163" s="3"/>
      <c r="GE163" s="3"/>
      <c r="GF163" s="3"/>
      <c r="GG163" s="3"/>
      <c r="GH163" s="3"/>
      <c r="GI163" s="3"/>
      <c r="GJ163" s="3"/>
      <c r="GK163" s="3"/>
      <c r="GL163" s="3"/>
      <c r="GM163" s="3"/>
      <c r="GN163" s="3"/>
      <c r="GO163" s="3"/>
      <c r="GP163" s="3"/>
      <c r="GQ163" s="3"/>
      <c r="GR163" s="3"/>
      <c r="GS163" s="3"/>
      <c r="GT163" s="3"/>
      <c r="GU163" s="3"/>
      <c r="GV163" s="3"/>
      <c r="GW163" s="3"/>
      <c r="GX163" s="3"/>
      <c r="GY163" s="3"/>
      <c r="GZ163" s="3"/>
      <c r="HA163" s="3"/>
      <c r="HB163" s="3"/>
      <c r="HC163" s="3"/>
      <c r="HD163" s="3"/>
      <c r="HE163" s="3"/>
      <c r="HF163" s="3"/>
      <c r="HG163" s="3"/>
      <c r="HH163" s="3"/>
      <c r="HI163" s="3"/>
      <c r="HJ163" s="3"/>
      <c r="HK163" s="3"/>
      <c r="HL163" s="3"/>
      <c r="HM163" s="3"/>
      <c r="HN163" s="3"/>
      <c r="HO163" s="3"/>
      <c r="HP163" s="3"/>
      <c r="HQ163" s="3"/>
      <c r="HR163" s="3"/>
      <c r="HS163" s="3"/>
      <c r="HT163" s="3"/>
      <c r="HU163" s="3"/>
      <c r="HV163" s="3"/>
      <c r="HW163" s="3"/>
      <c r="HX163" s="3"/>
      <c r="HY163" s="3"/>
      <c r="HZ163" s="3"/>
      <c r="IA163" s="3"/>
      <c r="IB163" s="3"/>
      <c r="IC163" s="3"/>
      <c r="ID163" s="3"/>
      <c r="IE163" s="3"/>
      <c r="IF163" s="3"/>
      <c r="IG163" s="3"/>
      <c r="IH163" s="3"/>
      <c r="II163" s="3"/>
    </row>
    <row r="164" spans="3:243" ht="12.75"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4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  <c r="CC164" s="3"/>
      <c r="CD164" s="3"/>
      <c r="CE164" s="3"/>
      <c r="CF164" s="3"/>
      <c r="CG164" s="3"/>
      <c r="CH164" s="3"/>
      <c r="CI164" s="3"/>
      <c r="CJ164" s="3"/>
      <c r="CK164" s="3"/>
      <c r="CL164" s="3"/>
      <c r="CM164" s="3"/>
      <c r="CN164" s="3"/>
      <c r="CO164" s="3"/>
      <c r="CP164" s="3"/>
      <c r="CQ164" s="3"/>
      <c r="CR164" s="3"/>
      <c r="CS164" s="3"/>
      <c r="CT164" s="3"/>
      <c r="CU164" s="3"/>
      <c r="CV164" s="3"/>
      <c r="CW164" s="3"/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  <c r="EX164" s="3"/>
      <c r="EY164" s="3"/>
      <c r="EZ164" s="3"/>
      <c r="FA164" s="3"/>
      <c r="FB164" s="3"/>
      <c r="FC164" s="3"/>
      <c r="FD164" s="3"/>
      <c r="FE164" s="3"/>
      <c r="FF164" s="3"/>
      <c r="FG164" s="3"/>
      <c r="FH164" s="3"/>
      <c r="FI164" s="3"/>
      <c r="FJ164" s="3"/>
      <c r="FK164" s="3"/>
      <c r="FL164" s="3"/>
      <c r="FM164" s="3"/>
      <c r="FN164" s="3"/>
      <c r="FO164" s="3"/>
      <c r="FP164" s="3"/>
      <c r="FQ164" s="3"/>
      <c r="FR164" s="3"/>
      <c r="FS164" s="3"/>
      <c r="FT164" s="3"/>
      <c r="FU164" s="3"/>
      <c r="FV164" s="3"/>
      <c r="FW164" s="3"/>
      <c r="FX164" s="3"/>
      <c r="FY164" s="3"/>
      <c r="FZ164" s="3"/>
      <c r="GA164" s="3"/>
      <c r="GB164" s="3"/>
      <c r="GC164" s="3"/>
      <c r="GD164" s="3"/>
      <c r="GE164" s="3"/>
      <c r="GF164" s="3"/>
      <c r="GG164" s="3"/>
      <c r="GH164" s="3"/>
      <c r="GI164" s="3"/>
      <c r="GJ164" s="3"/>
      <c r="GK164" s="3"/>
      <c r="GL164" s="3"/>
      <c r="GM164" s="3"/>
      <c r="GN164" s="3"/>
      <c r="GO164" s="3"/>
      <c r="GP164" s="3"/>
      <c r="GQ164" s="3"/>
      <c r="GR164" s="3"/>
      <c r="GS164" s="3"/>
      <c r="GT164" s="3"/>
      <c r="GU164" s="3"/>
      <c r="GV164" s="3"/>
      <c r="GW164" s="3"/>
      <c r="GX164" s="3"/>
      <c r="GY164" s="3"/>
      <c r="GZ164" s="3"/>
      <c r="HA164" s="3"/>
      <c r="HB164" s="3"/>
      <c r="HC164" s="3"/>
      <c r="HD164" s="3"/>
      <c r="HE164" s="3"/>
      <c r="HF164" s="3"/>
      <c r="HG164" s="3"/>
      <c r="HH164" s="3"/>
      <c r="HI164" s="3"/>
      <c r="HJ164" s="3"/>
      <c r="HK164" s="3"/>
      <c r="HL164" s="3"/>
      <c r="HM164" s="3"/>
      <c r="HN164" s="3"/>
      <c r="HO164" s="3"/>
      <c r="HP164" s="3"/>
      <c r="HQ164" s="3"/>
      <c r="HR164" s="3"/>
      <c r="HS164" s="3"/>
      <c r="HT164" s="3"/>
      <c r="HU164" s="3"/>
      <c r="HV164" s="3"/>
      <c r="HW164" s="3"/>
      <c r="HX164" s="3"/>
      <c r="HY164" s="3"/>
      <c r="HZ164" s="3"/>
      <c r="IA164" s="3"/>
      <c r="IB164" s="3"/>
      <c r="IC164" s="3"/>
      <c r="ID164" s="3"/>
      <c r="IE164" s="3"/>
      <c r="IF164" s="3"/>
      <c r="IG164" s="3"/>
      <c r="IH164" s="3"/>
      <c r="II164" s="3"/>
    </row>
    <row r="165" spans="3:243" ht="12.75"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4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  <c r="CC165" s="3"/>
      <c r="CD165" s="3"/>
      <c r="CE165" s="3"/>
      <c r="CF165" s="3"/>
      <c r="CG165" s="3"/>
      <c r="CH165" s="3"/>
      <c r="CI165" s="3"/>
      <c r="CJ165" s="3"/>
      <c r="CK165" s="3"/>
      <c r="CL165" s="3"/>
      <c r="CM165" s="3"/>
      <c r="CN165" s="3"/>
      <c r="CO165" s="3"/>
      <c r="CP165" s="3"/>
      <c r="CQ165" s="3"/>
      <c r="CR165" s="3"/>
      <c r="CS165" s="3"/>
      <c r="CT165" s="3"/>
      <c r="CU165" s="3"/>
      <c r="CV165" s="3"/>
      <c r="CW165" s="3"/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  <c r="EX165" s="3"/>
      <c r="EY165" s="3"/>
      <c r="EZ165" s="3"/>
      <c r="FA165" s="3"/>
      <c r="FB165" s="3"/>
      <c r="FC165" s="3"/>
      <c r="FD165" s="3"/>
      <c r="FE165" s="3"/>
      <c r="FF165" s="3"/>
      <c r="FG165" s="3"/>
      <c r="FH165" s="3"/>
      <c r="FI165" s="3"/>
      <c r="FJ165" s="3"/>
      <c r="FK165" s="3"/>
      <c r="FL165" s="3"/>
      <c r="FM165" s="3"/>
      <c r="FN165" s="3"/>
      <c r="FO165" s="3"/>
      <c r="FP165" s="3"/>
      <c r="FQ165" s="3"/>
      <c r="FR165" s="3"/>
      <c r="FS165" s="3"/>
      <c r="FT165" s="3"/>
      <c r="FU165" s="3"/>
      <c r="FV165" s="3"/>
      <c r="FW165" s="3"/>
      <c r="FX165" s="3"/>
      <c r="FY165" s="3"/>
      <c r="FZ165" s="3"/>
      <c r="GA165" s="3"/>
      <c r="GB165" s="3"/>
      <c r="GC165" s="3"/>
      <c r="GD165" s="3"/>
      <c r="GE165" s="3"/>
      <c r="GF165" s="3"/>
      <c r="GG165" s="3"/>
      <c r="GH165" s="3"/>
      <c r="GI165" s="3"/>
      <c r="GJ165" s="3"/>
      <c r="GK165" s="3"/>
      <c r="GL165" s="3"/>
      <c r="GM165" s="3"/>
      <c r="GN165" s="3"/>
      <c r="GO165" s="3"/>
      <c r="GP165" s="3"/>
      <c r="GQ165" s="3"/>
      <c r="GR165" s="3"/>
      <c r="GS165" s="3"/>
      <c r="GT165" s="3"/>
      <c r="GU165" s="3"/>
      <c r="GV165" s="3"/>
      <c r="GW165" s="3"/>
      <c r="GX165" s="3"/>
      <c r="GY165" s="3"/>
      <c r="GZ165" s="3"/>
      <c r="HA165" s="3"/>
      <c r="HB165" s="3"/>
      <c r="HC165" s="3"/>
      <c r="HD165" s="3"/>
      <c r="HE165" s="3"/>
      <c r="HF165" s="3"/>
      <c r="HG165" s="3"/>
      <c r="HH165" s="3"/>
      <c r="HI165" s="3"/>
      <c r="HJ165" s="3"/>
      <c r="HK165" s="3"/>
      <c r="HL165" s="3"/>
      <c r="HM165" s="3"/>
      <c r="HN165" s="3"/>
      <c r="HO165" s="3"/>
      <c r="HP165" s="3"/>
      <c r="HQ165" s="3"/>
      <c r="HR165" s="3"/>
      <c r="HS165" s="3"/>
      <c r="HT165" s="3"/>
      <c r="HU165" s="3"/>
      <c r="HV165" s="3"/>
      <c r="HW165" s="3"/>
      <c r="HX165" s="3"/>
      <c r="HY165" s="3"/>
      <c r="HZ165" s="3"/>
      <c r="IA165" s="3"/>
      <c r="IB165" s="3"/>
      <c r="IC165" s="3"/>
      <c r="ID165" s="3"/>
      <c r="IE165" s="3"/>
      <c r="IF165" s="3"/>
      <c r="IG165" s="3"/>
      <c r="IH165" s="3"/>
      <c r="II165" s="3"/>
    </row>
    <row r="166" spans="3:243" ht="12.75"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4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  <c r="CC166" s="3"/>
      <c r="CD166" s="3"/>
      <c r="CE166" s="3"/>
      <c r="CF166" s="3"/>
      <c r="CG166" s="3"/>
      <c r="CH166" s="3"/>
      <c r="CI166" s="3"/>
      <c r="CJ166" s="3"/>
      <c r="CK166" s="3"/>
      <c r="CL166" s="3"/>
      <c r="CM166" s="3"/>
      <c r="CN166" s="3"/>
      <c r="CO166" s="3"/>
      <c r="CP166" s="3"/>
      <c r="CQ166" s="3"/>
      <c r="CR166" s="3"/>
      <c r="CS166" s="3"/>
      <c r="CT166" s="3"/>
      <c r="CU166" s="3"/>
      <c r="CV166" s="3"/>
      <c r="CW166" s="3"/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  <c r="EX166" s="3"/>
      <c r="EY166" s="3"/>
      <c r="EZ166" s="3"/>
      <c r="FA166" s="3"/>
      <c r="FB166" s="3"/>
      <c r="FC166" s="3"/>
      <c r="FD166" s="3"/>
      <c r="FE166" s="3"/>
      <c r="FF166" s="3"/>
      <c r="FG166" s="3"/>
      <c r="FH166" s="3"/>
      <c r="FI166" s="3"/>
      <c r="FJ166" s="3"/>
      <c r="FK166" s="3"/>
      <c r="FL166" s="3"/>
      <c r="FM166" s="3"/>
      <c r="FN166" s="3"/>
      <c r="FO166" s="3"/>
      <c r="FP166" s="3"/>
      <c r="FQ166" s="3"/>
      <c r="FR166" s="3"/>
      <c r="FS166" s="3"/>
      <c r="FT166" s="3"/>
      <c r="FU166" s="3"/>
      <c r="FV166" s="3"/>
      <c r="FW166" s="3"/>
      <c r="FX166" s="3"/>
      <c r="FY166" s="3"/>
      <c r="FZ166" s="3"/>
      <c r="GA166" s="3"/>
      <c r="GB166" s="3"/>
      <c r="GC166" s="3"/>
      <c r="GD166" s="3"/>
      <c r="GE166" s="3"/>
      <c r="GF166" s="3"/>
      <c r="GG166" s="3"/>
      <c r="GH166" s="3"/>
      <c r="GI166" s="3"/>
      <c r="GJ166" s="3"/>
      <c r="GK166" s="3"/>
      <c r="GL166" s="3"/>
      <c r="GM166" s="3"/>
      <c r="GN166" s="3"/>
      <c r="GO166" s="3"/>
      <c r="GP166" s="3"/>
      <c r="GQ166" s="3"/>
      <c r="GR166" s="3"/>
      <c r="GS166" s="3"/>
      <c r="GT166" s="3"/>
      <c r="GU166" s="3"/>
      <c r="GV166" s="3"/>
      <c r="GW166" s="3"/>
      <c r="GX166" s="3"/>
      <c r="GY166" s="3"/>
      <c r="GZ166" s="3"/>
      <c r="HA166" s="3"/>
      <c r="HB166" s="3"/>
      <c r="HC166" s="3"/>
      <c r="HD166" s="3"/>
      <c r="HE166" s="3"/>
      <c r="HF166" s="3"/>
      <c r="HG166" s="3"/>
      <c r="HH166" s="3"/>
      <c r="HI166" s="3"/>
      <c r="HJ166" s="3"/>
      <c r="HK166" s="3"/>
      <c r="HL166" s="3"/>
      <c r="HM166" s="3"/>
      <c r="HN166" s="3"/>
      <c r="HO166" s="3"/>
      <c r="HP166" s="3"/>
      <c r="HQ166" s="3"/>
      <c r="HR166" s="3"/>
      <c r="HS166" s="3"/>
      <c r="HT166" s="3"/>
      <c r="HU166" s="3"/>
      <c r="HV166" s="3"/>
      <c r="HW166" s="3"/>
      <c r="HX166" s="3"/>
      <c r="HY166" s="3"/>
      <c r="HZ166" s="3"/>
      <c r="IA166" s="3"/>
      <c r="IB166" s="3"/>
      <c r="IC166" s="3"/>
      <c r="ID166" s="3"/>
      <c r="IE166" s="3"/>
      <c r="IF166" s="3"/>
      <c r="IG166" s="3"/>
      <c r="IH166" s="3"/>
      <c r="II166" s="3"/>
    </row>
    <row r="167" spans="3:243" ht="12.75"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4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  <c r="FH167" s="3"/>
      <c r="FI167" s="3"/>
      <c r="FJ167" s="3"/>
      <c r="FK167" s="3"/>
      <c r="FL167" s="3"/>
      <c r="FM167" s="3"/>
      <c r="FN167" s="3"/>
      <c r="FO167" s="3"/>
      <c r="FP167" s="3"/>
      <c r="FQ167" s="3"/>
      <c r="FR167" s="3"/>
      <c r="FS167" s="3"/>
      <c r="FT167" s="3"/>
      <c r="FU167" s="3"/>
      <c r="FV167" s="3"/>
      <c r="FW167" s="3"/>
      <c r="FX167" s="3"/>
      <c r="FY167" s="3"/>
      <c r="FZ167" s="3"/>
      <c r="GA167" s="3"/>
      <c r="GB167" s="3"/>
      <c r="GC167" s="3"/>
      <c r="GD167" s="3"/>
      <c r="GE167" s="3"/>
      <c r="GF167" s="3"/>
      <c r="GG167" s="3"/>
      <c r="GH167" s="3"/>
      <c r="GI167" s="3"/>
      <c r="GJ167" s="3"/>
      <c r="GK167" s="3"/>
      <c r="GL167" s="3"/>
      <c r="GM167" s="3"/>
      <c r="GN167" s="3"/>
      <c r="GO167" s="3"/>
      <c r="GP167" s="3"/>
      <c r="GQ167" s="3"/>
      <c r="GR167" s="3"/>
      <c r="GS167" s="3"/>
      <c r="GT167" s="3"/>
      <c r="GU167" s="3"/>
      <c r="GV167" s="3"/>
      <c r="GW167" s="3"/>
      <c r="GX167" s="3"/>
      <c r="GY167" s="3"/>
      <c r="GZ167" s="3"/>
      <c r="HA167" s="3"/>
      <c r="HB167" s="3"/>
      <c r="HC167" s="3"/>
      <c r="HD167" s="3"/>
      <c r="HE167" s="3"/>
      <c r="HF167" s="3"/>
      <c r="HG167" s="3"/>
      <c r="HH167" s="3"/>
      <c r="HI167" s="3"/>
      <c r="HJ167" s="3"/>
      <c r="HK167" s="3"/>
      <c r="HL167" s="3"/>
      <c r="HM167" s="3"/>
      <c r="HN167" s="3"/>
      <c r="HO167" s="3"/>
      <c r="HP167" s="3"/>
      <c r="HQ167" s="3"/>
      <c r="HR167" s="3"/>
      <c r="HS167" s="3"/>
      <c r="HT167" s="3"/>
      <c r="HU167" s="3"/>
      <c r="HV167" s="3"/>
      <c r="HW167" s="3"/>
      <c r="HX167" s="3"/>
      <c r="HY167" s="3"/>
      <c r="HZ167" s="3"/>
      <c r="IA167" s="3"/>
      <c r="IB167" s="3"/>
      <c r="IC167" s="3"/>
      <c r="ID167" s="3"/>
      <c r="IE167" s="3"/>
      <c r="IF167" s="3"/>
      <c r="IG167" s="3"/>
      <c r="IH167" s="3"/>
      <c r="II167" s="3"/>
    </row>
    <row r="168" spans="3:243" ht="12.75"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4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  <c r="CC168" s="3"/>
      <c r="CD168" s="3"/>
      <c r="CE168" s="3"/>
      <c r="CF168" s="3"/>
      <c r="CG168" s="3"/>
      <c r="CH168" s="3"/>
      <c r="CI168" s="3"/>
      <c r="CJ168" s="3"/>
      <c r="CK168" s="3"/>
      <c r="CL168" s="3"/>
      <c r="CM168" s="3"/>
      <c r="CN168" s="3"/>
      <c r="CO168" s="3"/>
      <c r="CP168" s="3"/>
      <c r="CQ168" s="3"/>
      <c r="CR168" s="3"/>
      <c r="CS168" s="3"/>
      <c r="CT168" s="3"/>
      <c r="CU168" s="3"/>
      <c r="CV168" s="3"/>
      <c r="CW168" s="3"/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  <c r="EX168" s="3"/>
      <c r="EY168" s="3"/>
      <c r="EZ168" s="3"/>
      <c r="FA168" s="3"/>
      <c r="FB168" s="3"/>
      <c r="FC168" s="3"/>
      <c r="FD168" s="3"/>
      <c r="FE168" s="3"/>
      <c r="FF168" s="3"/>
      <c r="FG168" s="3"/>
      <c r="FH168" s="3"/>
      <c r="FI168" s="3"/>
      <c r="FJ168" s="3"/>
      <c r="FK168" s="3"/>
      <c r="FL168" s="3"/>
      <c r="FM168" s="3"/>
      <c r="FN168" s="3"/>
      <c r="FO168" s="3"/>
      <c r="FP168" s="3"/>
      <c r="FQ168" s="3"/>
      <c r="FR168" s="3"/>
      <c r="FS168" s="3"/>
      <c r="FT168" s="3"/>
      <c r="FU168" s="3"/>
      <c r="FV168" s="3"/>
      <c r="FW168" s="3"/>
      <c r="FX168" s="3"/>
      <c r="FY168" s="3"/>
      <c r="FZ168" s="3"/>
      <c r="GA168" s="3"/>
      <c r="GB168" s="3"/>
      <c r="GC168" s="3"/>
      <c r="GD168" s="3"/>
      <c r="GE168" s="3"/>
      <c r="GF168" s="3"/>
      <c r="GG168" s="3"/>
      <c r="GH168" s="3"/>
      <c r="GI168" s="3"/>
      <c r="GJ168" s="3"/>
      <c r="GK168" s="3"/>
      <c r="GL168" s="3"/>
      <c r="GM168" s="3"/>
      <c r="GN168" s="3"/>
      <c r="GO168" s="3"/>
      <c r="GP168" s="3"/>
      <c r="GQ168" s="3"/>
      <c r="GR168" s="3"/>
      <c r="GS168" s="3"/>
      <c r="GT168" s="3"/>
      <c r="GU168" s="3"/>
      <c r="GV168" s="3"/>
      <c r="GW168" s="3"/>
      <c r="GX168" s="3"/>
      <c r="GY168" s="3"/>
      <c r="GZ168" s="3"/>
      <c r="HA168" s="3"/>
      <c r="HB168" s="3"/>
      <c r="HC168" s="3"/>
      <c r="HD168" s="3"/>
      <c r="HE168" s="3"/>
      <c r="HF168" s="3"/>
      <c r="HG168" s="3"/>
      <c r="HH168" s="3"/>
      <c r="HI168" s="3"/>
      <c r="HJ168" s="3"/>
      <c r="HK168" s="3"/>
      <c r="HL168" s="3"/>
      <c r="HM168" s="3"/>
      <c r="HN168" s="3"/>
      <c r="HO168" s="3"/>
      <c r="HP168" s="3"/>
      <c r="HQ168" s="3"/>
      <c r="HR168" s="3"/>
      <c r="HS168" s="3"/>
      <c r="HT168" s="3"/>
      <c r="HU168" s="3"/>
      <c r="HV168" s="3"/>
      <c r="HW168" s="3"/>
      <c r="HX168" s="3"/>
      <c r="HY168" s="3"/>
      <c r="HZ168" s="3"/>
      <c r="IA168" s="3"/>
      <c r="IB168" s="3"/>
      <c r="IC168" s="3"/>
      <c r="ID168" s="3"/>
      <c r="IE168" s="3"/>
      <c r="IF168" s="3"/>
      <c r="IG168" s="3"/>
      <c r="IH168" s="3"/>
      <c r="II168" s="3"/>
    </row>
    <row r="169" spans="3:243" ht="12.75"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4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  <c r="CC169" s="3"/>
      <c r="CD169" s="3"/>
      <c r="CE169" s="3"/>
      <c r="CF169" s="3"/>
      <c r="CG169" s="3"/>
      <c r="CH169" s="3"/>
      <c r="CI169" s="3"/>
      <c r="CJ169" s="3"/>
      <c r="CK169" s="3"/>
      <c r="CL169" s="3"/>
      <c r="CM169" s="3"/>
      <c r="CN169" s="3"/>
      <c r="CO169" s="3"/>
      <c r="CP169" s="3"/>
      <c r="CQ169" s="3"/>
      <c r="CR169" s="3"/>
      <c r="CS169" s="3"/>
      <c r="CT169" s="3"/>
      <c r="CU169" s="3"/>
      <c r="CV169" s="3"/>
      <c r="CW169" s="3"/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  <c r="EX169" s="3"/>
      <c r="EY169" s="3"/>
      <c r="EZ169" s="3"/>
      <c r="FA169" s="3"/>
      <c r="FB169" s="3"/>
      <c r="FC169" s="3"/>
      <c r="FD169" s="3"/>
      <c r="FE169" s="3"/>
      <c r="FF169" s="3"/>
      <c r="FG169" s="3"/>
      <c r="FH169" s="3"/>
      <c r="FI169" s="3"/>
      <c r="FJ169" s="3"/>
      <c r="FK169" s="3"/>
      <c r="FL169" s="3"/>
      <c r="FM169" s="3"/>
      <c r="FN169" s="3"/>
      <c r="FO169" s="3"/>
      <c r="FP169" s="3"/>
      <c r="FQ169" s="3"/>
      <c r="FR169" s="3"/>
      <c r="FS169" s="3"/>
      <c r="FT169" s="3"/>
      <c r="FU169" s="3"/>
      <c r="FV169" s="3"/>
      <c r="FW169" s="3"/>
      <c r="FX169" s="3"/>
      <c r="FY169" s="3"/>
      <c r="FZ169" s="3"/>
      <c r="GA169" s="3"/>
      <c r="GB169" s="3"/>
      <c r="GC169" s="3"/>
      <c r="GD169" s="3"/>
      <c r="GE169" s="3"/>
      <c r="GF169" s="3"/>
      <c r="GG169" s="3"/>
      <c r="GH169" s="3"/>
      <c r="GI169" s="3"/>
      <c r="GJ169" s="3"/>
      <c r="GK169" s="3"/>
      <c r="GL169" s="3"/>
      <c r="GM169" s="3"/>
      <c r="GN169" s="3"/>
      <c r="GO169" s="3"/>
      <c r="GP169" s="3"/>
      <c r="GQ169" s="3"/>
      <c r="GR169" s="3"/>
      <c r="GS169" s="3"/>
      <c r="GT169" s="3"/>
      <c r="GU169" s="3"/>
      <c r="GV169" s="3"/>
      <c r="GW169" s="3"/>
      <c r="GX169" s="3"/>
      <c r="GY169" s="3"/>
      <c r="GZ169" s="3"/>
      <c r="HA169" s="3"/>
      <c r="HB169" s="3"/>
      <c r="HC169" s="3"/>
      <c r="HD169" s="3"/>
      <c r="HE169" s="3"/>
      <c r="HF169" s="3"/>
      <c r="HG169" s="3"/>
      <c r="HH169" s="3"/>
      <c r="HI169" s="3"/>
      <c r="HJ169" s="3"/>
      <c r="HK169" s="3"/>
      <c r="HL169" s="3"/>
      <c r="HM169" s="3"/>
      <c r="HN169" s="3"/>
      <c r="HO169" s="3"/>
      <c r="HP169" s="3"/>
      <c r="HQ169" s="3"/>
      <c r="HR169" s="3"/>
      <c r="HS169" s="3"/>
      <c r="HT169" s="3"/>
      <c r="HU169" s="3"/>
      <c r="HV169" s="3"/>
      <c r="HW169" s="3"/>
      <c r="HX169" s="3"/>
      <c r="HY169" s="3"/>
      <c r="HZ169" s="3"/>
      <c r="IA169" s="3"/>
      <c r="IB169" s="3"/>
      <c r="IC169" s="3"/>
      <c r="ID169" s="3"/>
      <c r="IE169" s="3"/>
      <c r="IF169" s="3"/>
      <c r="IG169" s="3"/>
      <c r="IH169" s="3"/>
      <c r="II169" s="3"/>
    </row>
    <row r="170" spans="3:243" ht="12.75"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4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  <c r="CC170" s="3"/>
      <c r="CD170" s="3"/>
      <c r="CE170" s="3"/>
      <c r="CF170" s="3"/>
      <c r="CG170" s="3"/>
      <c r="CH170" s="3"/>
      <c r="CI170" s="3"/>
      <c r="CJ170" s="3"/>
      <c r="CK170" s="3"/>
      <c r="CL170" s="3"/>
      <c r="CM170" s="3"/>
      <c r="CN170" s="3"/>
      <c r="CO170" s="3"/>
      <c r="CP170" s="3"/>
      <c r="CQ170" s="3"/>
      <c r="CR170" s="3"/>
      <c r="CS170" s="3"/>
      <c r="CT170" s="3"/>
      <c r="CU170" s="3"/>
      <c r="CV170" s="3"/>
      <c r="CW170" s="3"/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  <c r="EX170" s="3"/>
      <c r="EY170" s="3"/>
      <c r="EZ170" s="3"/>
      <c r="FA170" s="3"/>
      <c r="FB170" s="3"/>
      <c r="FC170" s="3"/>
      <c r="FD170" s="3"/>
      <c r="FE170" s="3"/>
      <c r="FF170" s="3"/>
      <c r="FG170" s="3"/>
      <c r="FH170" s="3"/>
      <c r="FI170" s="3"/>
      <c r="FJ170" s="3"/>
      <c r="FK170" s="3"/>
      <c r="FL170" s="3"/>
      <c r="FM170" s="3"/>
      <c r="FN170" s="3"/>
      <c r="FO170" s="3"/>
      <c r="FP170" s="3"/>
      <c r="FQ170" s="3"/>
      <c r="FR170" s="3"/>
      <c r="FS170" s="3"/>
      <c r="FT170" s="3"/>
      <c r="FU170" s="3"/>
      <c r="FV170" s="3"/>
      <c r="FW170" s="3"/>
      <c r="FX170" s="3"/>
      <c r="FY170" s="3"/>
      <c r="FZ170" s="3"/>
      <c r="GA170" s="3"/>
      <c r="GB170" s="3"/>
      <c r="GC170" s="3"/>
      <c r="GD170" s="3"/>
      <c r="GE170" s="3"/>
      <c r="GF170" s="3"/>
      <c r="GG170" s="3"/>
      <c r="GH170" s="3"/>
      <c r="GI170" s="3"/>
      <c r="GJ170" s="3"/>
      <c r="GK170" s="3"/>
      <c r="GL170" s="3"/>
      <c r="GM170" s="3"/>
      <c r="GN170" s="3"/>
      <c r="GO170" s="3"/>
      <c r="GP170" s="3"/>
      <c r="GQ170" s="3"/>
      <c r="GR170" s="3"/>
      <c r="GS170" s="3"/>
      <c r="GT170" s="3"/>
      <c r="GU170" s="3"/>
      <c r="GV170" s="3"/>
      <c r="GW170" s="3"/>
      <c r="GX170" s="3"/>
      <c r="GY170" s="3"/>
      <c r="GZ170" s="3"/>
      <c r="HA170" s="3"/>
      <c r="HB170" s="3"/>
      <c r="HC170" s="3"/>
      <c r="HD170" s="3"/>
      <c r="HE170" s="3"/>
      <c r="HF170" s="3"/>
      <c r="HG170" s="3"/>
      <c r="HH170" s="3"/>
      <c r="HI170" s="3"/>
      <c r="HJ170" s="3"/>
      <c r="HK170" s="3"/>
      <c r="HL170" s="3"/>
      <c r="HM170" s="3"/>
      <c r="HN170" s="3"/>
      <c r="HO170" s="3"/>
      <c r="HP170" s="3"/>
      <c r="HQ170" s="3"/>
      <c r="HR170" s="3"/>
      <c r="HS170" s="3"/>
      <c r="HT170" s="3"/>
      <c r="HU170" s="3"/>
      <c r="HV170" s="3"/>
      <c r="HW170" s="3"/>
      <c r="HX170" s="3"/>
      <c r="HY170" s="3"/>
      <c r="HZ170" s="3"/>
      <c r="IA170" s="3"/>
      <c r="IB170" s="3"/>
      <c r="IC170" s="3"/>
      <c r="ID170" s="3"/>
      <c r="IE170" s="3"/>
      <c r="IF170" s="3"/>
      <c r="IG170" s="3"/>
      <c r="IH170" s="3"/>
      <c r="II170" s="3"/>
    </row>
    <row r="171" spans="3:243" ht="12.75"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4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  <c r="CC171" s="3"/>
      <c r="CD171" s="3"/>
      <c r="CE171" s="3"/>
      <c r="CF171" s="3"/>
      <c r="CG171" s="3"/>
      <c r="CH171" s="3"/>
      <c r="CI171" s="3"/>
      <c r="CJ171" s="3"/>
      <c r="CK171" s="3"/>
      <c r="CL171" s="3"/>
      <c r="CM171" s="3"/>
      <c r="CN171" s="3"/>
      <c r="CO171" s="3"/>
      <c r="CP171" s="3"/>
      <c r="CQ171" s="3"/>
      <c r="CR171" s="3"/>
      <c r="CS171" s="3"/>
      <c r="CT171" s="3"/>
      <c r="CU171" s="3"/>
      <c r="CV171" s="3"/>
      <c r="CW171" s="3"/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  <c r="EX171" s="3"/>
      <c r="EY171" s="3"/>
      <c r="EZ171" s="3"/>
      <c r="FA171" s="3"/>
      <c r="FB171" s="3"/>
      <c r="FC171" s="3"/>
      <c r="FD171" s="3"/>
      <c r="FE171" s="3"/>
      <c r="FF171" s="3"/>
      <c r="FG171" s="3"/>
      <c r="FH171" s="3"/>
      <c r="FI171" s="3"/>
      <c r="FJ171" s="3"/>
      <c r="FK171" s="3"/>
      <c r="FL171" s="3"/>
      <c r="FM171" s="3"/>
      <c r="FN171" s="3"/>
      <c r="FO171" s="3"/>
      <c r="FP171" s="3"/>
      <c r="FQ171" s="3"/>
      <c r="FR171" s="3"/>
      <c r="FS171" s="3"/>
      <c r="FT171" s="3"/>
      <c r="FU171" s="3"/>
      <c r="FV171" s="3"/>
      <c r="FW171" s="3"/>
      <c r="FX171" s="3"/>
      <c r="FY171" s="3"/>
      <c r="FZ171" s="3"/>
      <c r="GA171" s="3"/>
      <c r="GB171" s="3"/>
      <c r="GC171" s="3"/>
      <c r="GD171" s="3"/>
      <c r="GE171" s="3"/>
      <c r="GF171" s="3"/>
      <c r="GG171" s="3"/>
      <c r="GH171" s="3"/>
      <c r="GI171" s="3"/>
      <c r="GJ171" s="3"/>
      <c r="GK171" s="3"/>
      <c r="GL171" s="3"/>
      <c r="GM171" s="3"/>
      <c r="GN171" s="3"/>
      <c r="GO171" s="3"/>
      <c r="GP171" s="3"/>
      <c r="GQ171" s="3"/>
      <c r="GR171" s="3"/>
      <c r="GS171" s="3"/>
      <c r="GT171" s="3"/>
      <c r="GU171" s="3"/>
      <c r="GV171" s="3"/>
      <c r="GW171" s="3"/>
      <c r="GX171" s="3"/>
      <c r="GY171" s="3"/>
      <c r="GZ171" s="3"/>
      <c r="HA171" s="3"/>
      <c r="HB171" s="3"/>
      <c r="HC171" s="3"/>
      <c r="HD171" s="3"/>
      <c r="HE171" s="3"/>
      <c r="HF171" s="3"/>
      <c r="HG171" s="3"/>
      <c r="HH171" s="3"/>
      <c r="HI171" s="3"/>
      <c r="HJ171" s="3"/>
      <c r="HK171" s="3"/>
      <c r="HL171" s="3"/>
      <c r="HM171" s="3"/>
      <c r="HN171" s="3"/>
      <c r="HO171" s="3"/>
      <c r="HP171" s="3"/>
      <c r="HQ171" s="3"/>
      <c r="HR171" s="3"/>
      <c r="HS171" s="3"/>
      <c r="HT171" s="3"/>
      <c r="HU171" s="3"/>
      <c r="HV171" s="3"/>
      <c r="HW171" s="3"/>
      <c r="HX171" s="3"/>
      <c r="HY171" s="3"/>
      <c r="HZ171" s="3"/>
      <c r="IA171" s="3"/>
      <c r="IB171" s="3"/>
      <c r="IC171" s="3"/>
      <c r="ID171" s="3"/>
      <c r="IE171" s="3"/>
      <c r="IF171" s="3"/>
      <c r="IG171" s="3"/>
      <c r="IH171" s="3"/>
      <c r="II171" s="3"/>
    </row>
    <row r="172" spans="3:243" ht="12.75"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4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  <c r="CC172" s="3"/>
      <c r="CD172" s="3"/>
      <c r="CE172" s="3"/>
      <c r="CF172" s="3"/>
      <c r="CG172" s="3"/>
      <c r="CH172" s="3"/>
      <c r="CI172" s="3"/>
      <c r="CJ172" s="3"/>
      <c r="CK172" s="3"/>
      <c r="CL172" s="3"/>
      <c r="CM172" s="3"/>
      <c r="CN172" s="3"/>
      <c r="CO172" s="3"/>
      <c r="CP172" s="3"/>
      <c r="CQ172" s="3"/>
      <c r="CR172" s="3"/>
      <c r="CS172" s="3"/>
      <c r="CT172" s="3"/>
      <c r="CU172" s="3"/>
      <c r="CV172" s="3"/>
      <c r="CW172" s="3"/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  <c r="EX172" s="3"/>
      <c r="EY172" s="3"/>
      <c r="EZ172" s="3"/>
      <c r="FA172" s="3"/>
      <c r="FB172" s="3"/>
      <c r="FC172" s="3"/>
      <c r="FD172" s="3"/>
      <c r="FE172" s="3"/>
      <c r="FF172" s="3"/>
      <c r="FG172" s="3"/>
      <c r="FH172" s="3"/>
      <c r="FI172" s="3"/>
      <c r="FJ172" s="3"/>
      <c r="FK172" s="3"/>
      <c r="FL172" s="3"/>
      <c r="FM172" s="3"/>
      <c r="FN172" s="3"/>
      <c r="FO172" s="3"/>
      <c r="FP172" s="3"/>
      <c r="FQ172" s="3"/>
      <c r="FR172" s="3"/>
      <c r="FS172" s="3"/>
      <c r="FT172" s="3"/>
      <c r="FU172" s="3"/>
      <c r="FV172" s="3"/>
      <c r="FW172" s="3"/>
      <c r="FX172" s="3"/>
      <c r="FY172" s="3"/>
      <c r="FZ172" s="3"/>
      <c r="GA172" s="3"/>
      <c r="GB172" s="3"/>
      <c r="GC172" s="3"/>
      <c r="GD172" s="3"/>
      <c r="GE172" s="3"/>
      <c r="GF172" s="3"/>
      <c r="GG172" s="3"/>
      <c r="GH172" s="3"/>
      <c r="GI172" s="3"/>
      <c r="GJ172" s="3"/>
      <c r="GK172" s="3"/>
      <c r="GL172" s="3"/>
      <c r="GM172" s="3"/>
      <c r="GN172" s="3"/>
      <c r="GO172" s="3"/>
      <c r="GP172" s="3"/>
      <c r="GQ172" s="3"/>
      <c r="GR172" s="3"/>
      <c r="GS172" s="3"/>
      <c r="GT172" s="3"/>
      <c r="GU172" s="3"/>
      <c r="GV172" s="3"/>
      <c r="GW172" s="3"/>
      <c r="GX172" s="3"/>
      <c r="GY172" s="3"/>
      <c r="GZ172" s="3"/>
      <c r="HA172" s="3"/>
      <c r="HB172" s="3"/>
      <c r="HC172" s="3"/>
      <c r="HD172" s="3"/>
      <c r="HE172" s="3"/>
      <c r="HF172" s="3"/>
      <c r="HG172" s="3"/>
      <c r="HH172" s="3"/>
      <c r="HI172" s="3"/>
      <c r="HJ172" s="3"/>
      <c r="HK172" s="3"/>
      <c r="HL172" s="3"/>
      <c r="HM172" s="3"/>
      <c r="HN172" s="3"/>
      <c r="HO172" s="3"/>
      <c r="HP172" s="3"/>
      <c r="HQ172" s="3"/>
      <c r="HR172" s="3"/>
      <c r="HS172" s="3"/>
      <c r="HT172" s="3"/>
      <c r="HU172" s="3"/>
      <c r="HV172" s="3"/>
      <c r="HW172" s="3"/>
      <c r="HX172" s="3"/>
      <c r="HY172" s="3"/>
      <c r="HZ172" s="3"/>
      <c r="IA172" s="3"/>
      <c r="IB172" s="3"/>
      <c r="IC172" s="3"/>
      <c r="ID172" s="3"/>
      <c r="IE172" s="3"/>
      <c r="IF172" s="3"/>
      <c r="IG172" s="3"/>
      <c r="IH172" s="3"/>
      <c r="II172" s="3"/>
    </row>
    <row r="173" spans="3:243" ht="12.75"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4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  <c r="CC173" s="3"/>
      <c r="CD173" s="3"/>
      <c r="CE173" s="3"/>
      <c r="CF173" s="3"/>
      <c r="CG173" s="3"/>
      <c r="CH173" s="3"/>
      <c r="CI173" s="3"/>
      <c r="CJ173" s="3"/>
      <c r="CK173" s="3"/>
      <c r="CL173" s="3"/>
      <c r="CM173" s="3"/>
      <c r="CN173" s="3"/>
      <c r="CO173" s="3"/>
      <c r="CP173" s="3"/>
      <c r="CQ173" s="3"/>
      <c r="CR173" s="3"/>
      <c r="CS173" s="3"/>
      <c r="CT173" s="3"/>
      <c r="CU173" s="3"/>
      <c r="CV173" s="3"/>
      <c r="CW173" s="3"/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  <c r="EX173" s="3"/>
      <c r="EY173" s="3"/>
      <c r="EZ173" s="3"/>
      <c r="FA173" s="3"/>
      <c r="FB173" s="3"/>
      <c r="FC173" s="3"/>
      <c r="FD173" s="3"/>
      <c r="FE173" s="3"/>
      <c r="FF173" s="3"/>
      <c r="FG173" s="3"/>
      <c r="FH173" s="3"/>
      <c r="FI173" s="3"/>
      <c r="FJ173" s="3"/>
      <c r="FK173" s="3"/>
      <c r="FL173" s="3"/>
      <c r="FM173" s="3"/>
      <c r="FN173" s="3"/>
      <c r="FO173" s="3"/>
      <c r="FP173" s="3"/>
      <c r="FQ173" s="3"/>
      <c r="FR173" s="3"/>
      <c r="FS173" s="3"/>
      <c r="FT173" s="3"/>
      <c r="FU173" s="3"/>
      <c r="FV173" s="3"/>
      <c r="FW173" s="3"/>
      <c r="FX173" s="3"/>
      <c r="FY173" s="3"/>
      <c r="FZ173" s="3"/>
      <c r="GA173" s="3"/>
      <c r="GB173" s="3"/>
      <c r="GC173" s="3"/>
      <c r="GD173" s="3"/>
      <c r="GE173" s="3"/>
      <c r="GF173" s="3"/>
      <c r="GG173" s="3"/>
      <c r="GH173" s="3"/>
      <c r="GI173" s="3"/>
      <c r="GJ173" s="3"/>
      <c r="GK173" s="3"/>
      <c r="GL173" s="3"/>
      <c r="GM173" s="3"/>
      <c r="GN173" s="3"/>
      <c r="GO173" s="3"/>
      <c r="GP173" s="3"/>
      <c r="GQ173" s="3"/>
      <c r="GR173" s="3"/>
      <c r="GS173" s="3"/>
      <c r="GT173" s="3"/>
      <c r="GU173" s="3"/>
      <c r="GV173" s="3"/>
      <c r="GW173" s="3"/>
      <c r="GX173" s="3"/>
      <c r="GY173" s="3"/>
      <c r="GZ173" s="3"/>
      <c r="HA173" s="3"/>
      <c r="HB173" s="3"/>
      <c r="HC173" s="3"/>
      <c r="HD173" s="3"/>
      <c r="HE173" s="3"/>
      <c r="HF173" s="3"/>
      <c r="HG173" s="3"/>
      <c r="HH173" s="3"/>
      <c r="HI173" s="3"/>
      <c r="HJ173" s="3"/>
      <c r="HK173" s="3"/>
      <c r="HL173" s="3"/>
      <c r="HM173" s="3"/>
      <c r="HN173" s="3"/>
      <c r="HO173" s="3"/>
      <c r="HP173" s="3"/>
      <c r="HQ173" s="3"/>
      <c r="HR173" s="3"/>
      <c r="HS173" s="3"/>
      <c r="HT173" s="3"/>
      <c r="HU173" s="3"/>
      <c r="HV173" s="3"/>
      <c r="HW173" s="3"/>
      <c r="HX173" s="3"/>
      <c r="HY173" s="3"/>
      <c r="HZ173" s="3"/>
      <c r="IA173" s="3"/>
      <c r="IB173" s="3"/>
      <c r="IC173" s="3"/>
      <c r="ID173" s="3"/>
      <c r="IE173" s="3"/>
      <c r="IF173" s="3"/>
      <c r="IG173" s="3"/>
      <c r="IH173" s="3"/>
      <c r="II173" s="3"/>
    </row>
    <row r="174" spans="3:243" ht="12.75"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4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  <c r="CC174" s="3"/>
      <c r="CD174" s="3"/>
      <c r="CE174" s="3"/>
      <c r="CF174" s="3"/>
      <c r="CG174" s="3"/>
      <c r="CH174" s="3"/>
      <c r="CI174" s="3"/>
      <c r="CJ174" s="3"/>
      <c r="CK174" s="3"/>
      <c r="CL174" s="3"/>
      <c r="CM174" s="3"/>
      <c r="CN174" s="3"/>
      <c r="CO174" s="3"/>
      <c r="CP174" s="3"/>
      <c r="CQ174" s="3"/>
      <c r="CR174" s="3"/>
      <c r="CS174" s="3"/>
      <c r="CT174" s="3"/>
      <c r="CU174" s="3"/>
      <c r="CV174" s="3"/>
      <c r="CW174" s="3"/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  <c r="EX174" s="3"/>
      <c r="EY174" s="3"/>
      <c r="EZ174" s="3"/>
      <c r="FA174" s="3"/>
      <c r="FB174" s="3"/>
      <c r="FC174" s="3"/>
      <c r="FD174" s="3"/>
      <c r="FE174" s="3"/>
      <c r="FF174" s="3"/>
      <c r="FG174" s="3"/>
      <c r="FH174" s="3"/>
      <c r="FI174" s="3"/>
      <c r="FJ174" s="3"/>
      <c r="FK174" s="3"/>
      <c r="FL174" s="3"/>
      <c r="FM174" s="3"/>
      <c r="FN174" s="3"/>
      <c r="FO174" s="3"/>
      <c r="FP174" s="3"/>
      <c r="FQ174" s="3"/>
      <c r="FR174" s="3"/>
      <c r="FS174" s="3"/>
      <c r="FT174" s="3"/>
      <c r="FU174" s="3"/>
      <c r="FV174" s="3"/>
      <c r="FW174" s="3"/>
      <c r="FX174" s="3"/>
      <c r="FY174" s="3"/>
      <c r="FZ174" s="3"/>
      <c r="GA174" s="3"/>
      <c r="GB174" s="3"/>
      <c r="GC174" s="3"/>
      <c r="GD174" s="3"/>
      <c r="GE174" s="3"/>
      <c r="GF174" s="3"/>
      <c r="GG174" s="3"/>
      <c r="GH174" s="3"/>
      <c r="GI174" s="3"/>
      <c r="GJ174" s="3"/>
      <c r="GK174" s="3"/>
      <c r="GL174" s="3"/>
      <c r="GM174" s="3"/>
      <c r="GN174" s="3"/>
      <c r="GO174" s="3"/>
      <c r="GP174" s="3"/>
      <c r="GQ174" s="3"/>
      <c r="GR174" s="3"/>
      <c r="GS174" s="3"/>
      <c r="GT174" s="3"/>
      <c r="GU174" s="3"/>
      <c r="GV174" s="3"/>
      <c r="GW174" s="3"/>
      <c r="GX174" s="3"/>
      <c r="GY174" s="3"/>
      <c r="GZ174" s="3"/>
      <c r="HA174" s="3"/>
      <c r="HB174" s="3"/>
      <c r="HC174" s="3"/>
      <c r="HD174" s="3"/>
      <c r="HE174" s="3"/>
      <c r="HF174" s="3"/>
      <c r="HG174" s="3"/>
      <c r="HH174" s="3"/>
      <c r="HI174" s="3"/>
      <c r="HJ174" s="3"/>
      <c r="HK174" s="3"/>
      <c r="HL174" s="3"/>
      <c r="HM174" s="3"/>
      <c r="HN174" s="3"/>
      <c r="HO174" s="3"/>
      <c r="HP174" s="3"/>
      <c r="HQ174" s="3"/>
      <c r="HR174" s="3"/>
      <c r="HS174" s="3"/>
      <c r="HT174" s="3"/>
      <c r="HU174" s="3"/>
      <c r="HV174" s="3"/>
      <c r="HW174" s="3"/>
      <c r="HX174" s="3"/>
      <c r="HY174" s="3"/>
      <c r="HZ174" s="3"/>
      <c r="IA174" s="3"/>
      <c r="IB174" s="3"/>
      <c r="IC174" s="3"/>
      <c r="ID174" s="3"/>
      <c r="IE174" s="3"/>
      <c r="IF174" s="3"/>
      <c r="IG174" s="3"/>
      <c r="IH174" s="3"/>
      <c r="II174" s="3"/>
    </row>
    <row r="175" spans="3:243" ht="12.75"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4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  <c r="CC175" s="3"/>
      <c r="CD175" s="3"/>
      <c r="CE175" s="3"/>
      <c r="CF175" s="3"/>
      <c r="CG175" s="3"/>
      <c r="CH175" s="3"/>
      <c r="CI175" s="3"/>
      <c r="CJ175" s="3"/>
      <c r="CK175" s="3"/>
      <c r="CL175" s="3"/>
      <c r="CM175" s="3"/>
      <c r="CN175" s="3"/>
      <c r="CO175" s="3"/>
      <c r="CP175" s="3"/>
      <c r="CQ175" s="3"/>
      <c r="CR175" s="3"/>
      <c r="CS175" s="3"/>
      <c r="CT175" s="3"/>
      <c r="CU175" s="3"/>
      <c r="CV175" s="3"/>
      <c r="CW175" s="3"/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  <c r="EX175" s="3"/>
      <c r="EY175" s="3"/>
      <c r="EZ175" s="3"/>
      <c r="FA175" s="3"/>
      <c r="FB175" s="3"/>
      <c r="FC175" s="3"/>
      <c r="FD175" s="3"/>
      <c r="FE175" s="3"/>
      <c r="FF175" s="3"/>
      <c r="FG175" s="3"/>
      <c r="FH175" s="3"/>
      <c r="FI175" s="3"/>
      <c r="FJ175" s="3"/>
      <c r="FK175" s="3"/>
      <c r="FL175" s="3"/>
      <c r="FM175" s="3"/>
      <c r="FN175" s="3"/>
      <c r="FO175" s="3"/>
      <c r="FP175" s="3"/>
      <c r="FQ175" s="3"/>
      <c r="FR175" s="3"/>
      <c r="FS175" s="3"/>
      <c r="FT175" s="3"/>
      <c r="FU175" s="3"/>
      <c r="FV175" s="3"/>
      <c r="FW175" s="3"/>
      <c r="FX175" s="3"/>
      <c r="FY175" s="3"/>
      <c r="FZ175" s="3"/>
      <c r="GA175" s="3"/>
      <c r="GB175" s="3"/>
      <c r="GC175" s="3"/>
      <c r="GD175" s="3"/>
      <c r="GE175" s="3"/>
      <c r="GF175" s="3"/>
      <c r="GG175" s="3"/>
      <c r="GH175" s="3"/>
      <c r="GI175" s="3"/>
      <c r="GJ175" s="3"/>
      <c r="GK175" s="3"/>
      <c r="GL175" s="3"/>
      <c r="GM175" s="3"/>
      <c r="GN175" s="3"/>
      <c r="GO175" s="3"/>
      <c r="GP175" s="3"/>
      <c r="GQ175" s="3"/>
      <c r="GR175" s="3"/>
      <c r="GS175" s="3"/>
      <c r="GT175" s="3"/>
      <c r="GU175" s="3"/>
      <c r="GV175" s="3"/>
      <c r="GW175" s="3"/>
      <c r="GX175" s="3"/>
      <c r="GY175" s="3"/>
      <c r="GZ175" s="3"/>
      <c r="HA175" s="3"/>
      <c r="HB175" s="3"/>
      <c r="HC175" s="3"/>
      <c r="HD175" s="3"/>
      <c r="HE175" s="3"/>
      <c r="HF175" s="3"/>
      <c r="HG175" s="3"/>
      <c r="HH175" s="3"/>
      <c r="HI175" s="3"/>
      <c r="HJ175" s="3"/>
      <c r="HK175" s="3"/>
      <c r="HL175" s="3"/>
      <c r="HM175" s="3"/>
      <c r="HN175" s="3"/>
      <c r="HO175" s="3"/>
      <c r="HP175" s="3"/>
      <c r="HQ175" s="3"/>
      <c r="HR175" s="3"/>
      <c r="HS175" s="3"/>
      <c r="HT175" s="3"/>
      <c r="HU175" s="3"/>
      <c r="HV175" s="3"/>
      <c r="HW175" s="3"/>
      <c r="HX175" s="3"/>
      <c r="HY175" s="3"/>
      <c r="HZ175" s="3"/>
      <c r="IA175" s="3"/>
      <c r="IB175" s="3"/>
      <c r="IC175" s="3"/>
      <c r="ID175" s="3"/>
      <c r="IE175" s="3"/>
      <c r="IF175" s="3"/>
      <c r="IG175" s="3"/>
      <c r="IH175" s="3"/>
      <c r="II175" s="3"/>
    </row>
    <row r="176" spans="3:243" ht="12.75"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4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  <c r="CC176" s="3"/>
      <c r="CD176" s="3"/>
      <c r="CE176" s="3"/>
      <c r="CF176" s="3"/>
      <c r="CG176" s="3"/>
      <c r="CH176" s="3"/>
      <c r="CI176" s="3"/>
      <c r="CJ176" s="3"/>
      <c r="CK176" s="3"/>
      <c r="CL176" s="3"/>
      <c r="CM176" s="3"/>
      <c r="CN176" s="3"/>
      <c r="CO176" s="3"/>
      <c r="CP176" s="3"/>
      <c r="CQ176" s="3"/>
      <c r="CR176" s="3"/>
      <c r="CS176" s="3"/>
      <c r="CT176" s="3"/>
      <c r="CU176" s="3"/>
      <c r="CV176" s="3"/>
      <c r="CW176" s="3"/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  <c r="EX176" s="3"/>
      <c r="EY176" s="3"/>
      <c r="EZ176" s="3"/>
      <c r="FA176" s="3"/>
      <c r="FB176" s="3"/>
      <c r="FC176" s="3"/>
      <c r="FD176" s="3"/>
      <c r="FE176" s="3"/>
      <c r="FF176" s="3"/>
      <c r="FG176" s="3"/>
      <c r="FH176" s="3"/>
      <c r="FI176" s="3"/>
      <c r="FJ176" s="3"/>
      <c r="FK176" s="3"/>
      <c r="FL176" s="3"/>
      <c r="FM176" s="3"/>
      <c r="FN176" s="3"/>
      <c r="FO176" s="3"/>
      <c r="FP176" s="3"/>
      <c r="FQ176" s="3"/>
      <c r="FR176" s="3"/>
      <c r="FS176" s="3"/>
      <c r="FT176" s="3"/>
      <c r="FU176" s="3"/>
      <c r="FV176" s="3"/>
      <c r="FW176" s="3"/>
      <c r="FX176" s="3"/>
      <c r="FY176" s="3"/>
      <c r="FZ176" s="3"/>
      <c r="GA176" s="3"/>
      <c r="GB176" s="3"/>
      <c r="GC176" s="3"/>
      <c r="GD176" s="3"/>
      <c r="GE176" s="3"/>
      <c r="GF176" s="3"/>
      <c r="GG176" s="3"/>
      <c r="GH176" s="3"/>
      <c r="GI176" s="3"/>
      <c r="GJ176" s="3"/>
      <c r="GK176" s="3"/>
      <c r="GL176" s="3"/>
      <c r="GM176" s="3"/>
      <c r="GN176" s="3"/>
      <c r="GO176" s="3"/>
      <c r="GP176" s="3"/>
      <c r="GQ176" s="3"/>
      <c r="GR176" s="3"/>
      <c r="GS176" s="3"/>
      <c r="GT176" s="3"/>
      <c r="GU176" s="3"/>
      <c r="GV176" s="3"/>
      <c r="GW176" s="3"/>
      <c r="GX176" s="3"/>
      <c r="GY176" s="3"/>
      <c r="GZ176" s="3"/>
      <c r="HA176" s="3"/>
      <c r="HB176" s="3"/>
      <c r="HC176" s="3"/>
      <c r="HD176" s="3"/>
      <c r="HE176" s="3"/>
      <c r="HF176" s="3"/>
      <c r="HG176" s="3"/>
      <c r="HH176" s="3"/>
      <c r="HI176" s="3"/>
      <c r="HJ176" s="3"/>
      <c r="HK176" s="3"/>
      <c r="HL176" s="3"/>
      <c r="HM176" s="3"/>
      <c r="HN176" s="3"/>
      <c r="HO176" s="3"/>
      <c r="HP176" s="3"/>
      <c r="HQ176" s="3"/>
      <c r="HR176" s="3"/>
      <c r="HS176" s="3"/>
      <c r="HT176" s="3"/>
      <c r="HU176" s="3"/>
      <c r="HV176" s="3"/>
      <c r="HW176" s="3"/>
      <c r="HX176" s="3"/>
      <c r="HY176" s="3"/>
      <c r="HZ176" s="3"/>
      <c r="IA176" s="3"/>
      <c r="IB176" s="3"/>
      <c r="IC176" s="3"/>
      <c r="ID176" s="3"/>
      <c r="IE176" s="3"/>
      <c r="IF176" s="3"/>
      <c r="IG176" s="3"/>
      <c r="IH176" s="3"/>
      <c r="II176" s="3"/>
    </row>
    <row r="177" spans="3:243" ht="12.75"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4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  <c r="CC177" s="3"/>
      <c r="CD177" s="3"/>
      <c r="CE177" s="3"/>
      <c r="CF177" s="3"/>
      <c r="CG177" s="3"/>
      <c r="CH177" s="3"/>
      <c r="CI177" s="3"/>
      <c r="CJ177" s="3"/>
      <c r="CK177" s="3"/>
      <c r="CL177" s="3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  <c r="FH177" s="3"/>
      <c r="FI177" s="3"/>
      <c r="FJ177" s="3"/>
      <c r="FK177" s="3"/>
      <c r="FL177" s="3"/>
      <c r="FM177" s="3"/>
      <c r="FN177" s="3"/>
      <c r="FO177" s="3"/>
      <c r="FP177" s="3"/>
      <c r="FQ177" s="3"/>
      <c r="FR177" s="3"/>
      <c r="FS177" s="3"/>
      <c r="FT177" s="3"/>
      <c r="FU177" s="3"/>
      <c r="FV177" s="3"/>
      <c r="FW177" s="3"/>
      <c r="FX177" s="3"/>
      <c r="FY177" s="3"/>
      <c r="FZ177" s="3"/>
      <c r="GA177" s="3"/>
      <c r="GB177" s="3"/>
      <c r="GC177" s="3"/>
      <c r="GD177" s="3"/>
      <c r="GE177" s="3"/>
      <c r="GF177" s="3"/>
      <c r="GG177" s="3"/>
      <c r="GH177" s="3"/>
      <c r="GI177" s="3"/>
      <c r="GJ177" s="3"/>
      <c r="GK177" s="3"/>
      <c r="GL177" s="3"/>
      <c r="GM177" s="3"/>
      <c r="GN177" s="3"/>
      <c r="GO177" s="3"/>
      <c r="GP177" s="3"/>
      <c r="GQ177" s="3"/>
      <c r="GR177" s="3"/>
      <c r="GS177" s="3"/>
      <c r="GT177" s="3"/>
      <c r="GU177" s="3"/>
      <c r="GV177" s="3"/>
      <c r="GW177" s="3"/>
      <c r="GX177" s="3"/>
      <c r="GY177" s="3"/>
      <c r="GZ177" s="3"/>
      <c r="HA177" s="3"/>
      <c r="HB177" s="3"/>
      <c r="HC177" s="3"/>
      <c r="HD177" s="3"/>
      <c r="HE177" s="3"/>
      <c r="HF177" s="3"/>
      <c r="HG177" s="3"/>
      <c r="HH177" s="3"/>
      <c r="HI177" s="3"/>
      <c r="HJ177" s="3"/>
      <c r="HK177" s="3"/>
      <c r="HL177" s="3"/>
      <c r="HM177" s="3"/>
      <c r="HN177" s="3"/>
      <c r="HO177" s="3"/>
      <c r="HP177" s="3"/>
      <c r="HQ177" s="3"/>
      <c r="HR177" s="3"/>
      <c r="HS177" s="3"/>
      <c r="HT177" s="3"/>
      <c r="HU177" s="3"/>
      <c r="HV177" s="3"/>
      <c r="HW177" s="3"/>
      <c r="HX177" s="3"/>
      <c r="HY177" s="3"/>
      <c r="HZ177" s="3"/>
      <c r="IA177" s="3"/>
      <c r="IB177" s="3"/>
      <c r="IC177" s="3"/>
      <c r="ID177" s="3"/>
      <c r="IE177" s="3"/>
      <c r="IF177" s="3"/>
      <c r="IG177" s="3"/>
      <c r="IH177" s="3"/>
      <c r="II177" s="3"/>
    </row>
    <row r="178" spans="3:243" ht="12.75"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4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  <c r="CC178" s="3"/>
      <c r="CD178" s="3"/>
      <c r="CE178" s="3"/>
      <c r="CF178" s="3"/>
      <c r="CG178" s="3"/>
      <c r="CH178" s="3"/>
      <c r="CI178" s="3"/>
      <c r="CJ178" s="3"/>
      <c r="CK178" s="3"/>
      <c r="CL178" s="3"/>
      <c r="CM178" s="3"/>
      <c r="CN178" s="3"/>
      <c r="CO178" s="3"/>
      <c r="CP178" s="3"/>
      <c r="CQ178" s="3"/>
      <c r="CR178" s="3"/>
      <c r="CS178" s="3"/>
      <c r="CT178" s="3"/>
      <c r="CU178" s="3"/>
      <c r="CV178" s="3"/>
      <c r="CW178" s="3"/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  <c r="EX178" s="3"/>
      <c r="EY178" s="3"/>
      <c r="EZ178" s="3"/>
      <c r="FA178" s="3"/>
      <c r="FB178" s="3"/>
      <c r="FC178" s="3"/>
      <c r="FD178" s="3"/>
      <c r="FE178" s="3"/>
      <c r="FF178" s="3"/>
      <c r="FG178" s="3"/>
      <c r="FH178" s="3"/>
      <c r="FI178" s="3"/>
      <c r="FJ178" s="3"/>
      <c r="FK178" s="3"/>
      <c r="FL178" s="3"/>
      <c r="FM178" s="3"/>
      <c r="FN178" s="3"/>
      <c r="FO178" s="3"/>
      <c r="FP178" s="3"/>
      <c r="FQ178" s="3"/>
      <c r="FR178" s="3"/>
      <c r="FS178" s="3"/>
      <c r="FT178" s="3"/>
      <c r="FU178" s="3"/>
      <c r="FV178" s="3"/>
      <c r="FW178" s="3"/>
      <c r="FX178" s="3"/>
      <c r="FY178" s="3"/>
      <c r="FZ178" s="3"/>
      <c r="GA178" s="3"/>
      <c r="GB178" s="3"/>
      <c r="GC178" s="3"/>
      <c r="GD178" s="3"/>
      <c r="GE178" s="3"/>
      <c r="GF178" s="3"/>
      <c r="GG178" s="3"/>
      <c r="GH178" s="3"/>
      <c r="GI178" s="3"/>
      <c r="GJ178" s="3"/>
      <c r="GK178" s="3"/>
      <c r="GL178" s="3"/>
      <c r="GM178" s="3"/>
      <c r="GN178" s="3"/>
      <c r="GO178" s="3"/>
      <c r="GP178" s="3"/>
      <c r="GQ178" s="3"/>
      <c r="GR178" s="3"/>
      <c r="GS178" s="3"/>
      <c r="GT178" s="3"/>
      <c r="GU178" s="3"/>
      <c r="GV178" s="3"/>
      <c r="GW178" s="3"/>
      <c r="GX178" s="3"/>
      <c r="GY178" s="3"/>
      <c r="GZ178" s="3"/>
      <c r="HA178" s="3"/>
      <c r="HB178" s="3"/>
      <c r="HC178" s="3"/>
      <c r="HD178" s="3"/>
      <c r="HE178" s="3"/>
      <c r="HF178" s="3"/>
      <c r="HG178" s="3"/>
      <c r="HH178" s="3"/>
      <c r="HI178" s="3"/>
      <c r="HJ178" s="3"/>
      <c r="HK178" s="3"/>
      <c r="HL178" s="3"/>
      <c r="HM178" s="3"/>
      <c r="HN178" s="3"/>
      <c r="HO178" s="3"/>
      <c r="HP178" s="3"/>
      <c r="HQ178" s="3"/>
      <c r="HR178" s="3"/>
      <c r="HS178" s="3"/>
      <c r="HT178" s="3"/>
      <c r="HU178" s="3"/>
      <c r="HV178" s="3"/>
      <c r="HW178" s="3"/>
      <c r="HX178" s="3"/>
      <c r="HY178" s="3"/>
      <c r="HZ178" s="3"/>
      <c r="IA178" s="3"/>
      <c r="IB178" s="3"/>
      <c r="IC178" s="3"/>
      <c r="ID178" s="3"/>
      <c r="IE178" s="3"/>
      <c r="IF178" s="3"/>
      <c r="IG178" s="3"/>
      <c r="IH178" s="3"/>
      <c r="II178" s="3"/>
    </row>
    <row r="179" spans="3:243" ht="12.75"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4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  <c r="CC179" s="3"/>
      <c r="CD179" s="3"/>
      <c r="CE179" s="3"/>
      <c r="CF179" s="3"/>
      <c r="CG179" s="3"/>
      <c r="CH179" s="3"/>
      <c r="CI179" s="3"/>
      <c r="CJ179" s="3"/>
      <c r="CK179" s="3"/>
      <c r="CL179" s="3"/>
      <c r="CM179" s="3"/>
      <c r="CN179" s="3"/>
      <c r="CO179" s="3"/>
      <c r="CP179" s="3"/>
      <c r="CQ179" s="3"/>
      <c r="CR179" s="3"/>
      <c r="CS179" s="3"/>
      <c r="CT179" s="3"/>
      <c r="CU179" s="3"/>
      <c r="CV179" s="3"/>
      <c r="CW179" s="3"/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  <c r="EX179" s="3"/>
      <c r="EY179" s="3"/>
      <c r="EZ179" s="3"/>
      <c r="FA179" s="3"/>
      <c r="FB179" s="3"/>
      <c r="FC179" s="3"/>
      <c r="FD179" s="3"/>
      <c r="FE179" s="3"/>
      <c r="FF179" s="3"/>
      <c r="FG179" s="3"/>
      <c r="FH179" s="3"/>
      <c r="FI179" s="3"/>
      <c r="FJ179" s="3"/>
      <c r="FK179" s="3"/>
      <c r="FL179" s="3"/>
      <c r="FM179" s="3"/>
      <c r="FN179" s="3"/>
      <c r="FO179" s="3"/>
      <c r="FP179" s="3"/>
      <c r="FQ179" s="3"/>
      <c r="FR179" s="3"/>
      <c r="FS179" s="3"/>
      <c r="FT179" s="3"/>
      <c r="FU179" s="3"/>
      <c r="FV179" s="3"/>
      <c r="FW179" s="3"/>
      <c r="FX179" s="3"/>
      <c r="FY179" s="3"/>
      <c r="FZ179" s="3"/>
      <c r="GA179" s="3"/>
      <c r="GB179" s="3"/>
      <c r="GC179" s="3"/>
      <c r="GD179" s="3"/>
      <c r="GE179" s="3"/>
      <c r="GF179" s="3"/>
      <c r="GG179" s="3"/>
      <c r="GH179" s="3"/>
      <c r="GI179" s="3"/>
      <c r="GJ179" s="3"/>
      <c r="GK179" s="3"/>
      <c r="GL179" s="3"/>
      <c r="GM179" s="3"/>
      <c r="GN179" s="3"/>
      <c r="GO179" s="3"/>
      <c r="GP179" s="3"/>
      <c r="GQ179" s="3"/>
      <c r="GR179" s="3"/>
      <c r="GS179" s="3"/>
      <c r="GT179" s="3"/>
      <c r="GU179" s="3"/>
      <c r="GV179" s="3"/>
      <c r="GW179" s="3"/>
      <c r="GX179" s="3"/>
      <c r="GY179" s="3"/>
      <c r="GZ179" s="3"/>
      <c r="HA179" s="3"/>
      <c r="HB179" s="3"/>
      <c r="HC179" s="3"/>
      <c r="HD179" s="3"/>
      <c r="HE179" s="3"/>
      <c r="HF179" s="3"/>
      <c r="HG179" s="3"/>
      <c r="HH179" s="3"/>
      <c r="HI179" s="3"/>
      <c r="HJ179" s="3"/>
      <c r="HK179" s="3"/>
      <c r="HL179" s="3"/>
      <c r="HM179" s="3"/>
      <c r="HN179" s="3"/>
      <c r="HO179" s="3"/>
      <c r="HP179" s="3"/>
      <c r="HQ179" s="3"/>
      <c r="HR179" s="3"/>
      <c r="HS179" s="3"/>
      <c r="HT179" s="3"/>
      <c r="HU179" s="3"/>
      <c r="HV179" s="3"/>
      <c r="HW179" s="3"/>
      <c r="HX179" s="3"/>
      <c r="HY179" s="3"/>
      <c r="HZ179" s="3"/>
      <c r="IA179" s="3"/>
      <c r="IB179" s="3"/>
      <c r="IC179" s="3"/>
      <c r="ID179" s="3"/>
      <c r="IE179" s="3"/>
      <c r="IF179" s="3"/>
      <c r="IG179" s="3"/>
      <c r="IH179" s="3"/>
      <c r="II179" s="3"/>
    </row>
    <row r="180" spans="3:243" ht="12.75"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4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  <c r="EX180" s="3"/>
      <c r="EY180" s="3"/>
      <c r="EZ180" s="3"/>
      <c r="FA180" s="3"/>
      <c r="FB180" s="3"/>
      <c r="FC180" s="3"/>
      <c r="FD180" s="3"/>
      <c r="FE180" s="3"/>
      <c r="FF180" s="3"/>
      <c r="FG180" s="3"/>
      <c r="FH180" s="3"/>
      <c r="FI180" s="3"/>
      <c r="FJ180" s="3"/>
      <c r="FK180" s="3"/>
      <c r="FL180" s="3"/>
      <c r="FM180" s="3"/>
      <c r="FN180" s="3"/>
      <c r="FO180" s="3"/>
      <c r="FP180" s="3"/>
      <c r="FQ180" s="3"/>
      <c r="FR180" s="3"/>
      <c r="FS180" s="3"/>
      <c r="FT180" s="3"/>
      <c r="FU180" s="3"/>
      <c r="FV180" s="3"/>
      <c r="FW180" s="3"/>
      <c r="FX180" s="3"/>
      <c r="FY180" s="3"/>
      <c r="FZ180" s="3"/>
      <c r="GA180" s="3"/>
      <c r="GB180" s="3"/>
      <c r="GC180" s="3"/>
      <c r="GD180" s="3"/>
      <c r="GE180" s="3"/>
      <c r="GF180" s="3"/>
      <c r="GG180" s="3"/>
      <c r="GH180" s="3"/>
      <c r="GI180" s="3"/>
      <c r="GJ180" s="3"/>
      <c r="GK180" s="3"/>
      <c r="GL180" s="3"/>
      <c r="GM180" s="3"/>
      <c r="GN180" s="3"/>
      <c r="GO180" s="3"/>
      <c r="GP180" s="3"/>
      <c r="GQ180" s="3"/>
      <c r="GR180" s="3"/>
      <c r="GS180" s="3"/>
      <c r="GT180" s="3"/>
      <c r="GU180" s="3"/>
      <c r="GV180" s="3"/>
      <c r="GW180" s="3"/>
      <c r="GX180" s="3"/>
      <c r="GY180" s="3"/>
      <c r="GZ180" s="3"/>
      <c r="HA180" s="3"/>
      <c r="HB180" s="3"/>
      <c r="HC180" s="3"/>
      <c r="HD180" s="3"/>
      <c r="HE180" s="3"/>
      <c r="HF180" s="3"/>
      <c r="HG180" s="3"/>
      <c r="HH180" s="3"/>
      <c r="HI180" s="3"/>
      <c r="HJ180" s="3"/>
      <c r="HK180" s="3"/>
      <c r="HL180" s="3"/>
      <c r="HM180" s="3"/>
      <c r="HN180" s="3"/>
      <c r="HO180" s="3"/>
      <c r="HP180" s="3"/>
      <c r="HQ180" s="3"/>
      <c r="HR180" s="3"/>
      <c r="HS180" s="3"/>
      <c r="HT180" s="3"/>
      <c r="HU180" s="3"/>
      <c r="HV180" s="3"/>
      <c r="HW180" s="3"/>
      <c r="HX180" s="3"/>
      <c r="HY180" s="3"/>
      <c r="HZ180" s="3"/>
      <c r="IA180" s="3"/>
      <c r="IB180" s="3"/>
      <c r="IC180" s="3"/>
      <c r="ID180" s="3"/>
      <c r="IE180" s="3"/>
      <c r="IF180" s="3"/>
      <c r="IG180" s="3"/>
      <c r="IH180" s="3"/>
      <c r="II180" s="3"/>
    </row>
    <row r="181" spans="3:243" ht="12.75"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4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  <c r="CC181" s="3"/>
      <c r="CD181" s="3"/>
      <c r="CE181" s="3"/>
      <c r="CF181" s="3"/>
      <c r="CG181" s="3"/>
      <c r="CH181" s="3"/>
      <c r="CI181" s="3"/>
      <c r="CJ181" s="3"/>
      <c r="CK181" s="3"/>
      <c r="CL181" s="3"/>
      <c r="CM181" s="3"/>
      <c r="CN181" s="3"/>
      <c r="CO181" s="3"/>
      <c r="CP181" s="3"/>
      <c r="CQ181" s="3"/>
      <c r="CR181" s="3"/>
      <c r="CS181" s="3"/>
      <c r="CT181" s="3"/>
      <c r="CU181" s="3"/>
      <c r="CV181" s="3"/>
      <c r="CW181" s="3"/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  <c r="EX181" s="3"/>
      <c r="EY181" s="3"/>
      <c r="EZ181" s="3"/>
      <c r="FA181" s="3"/>
      <c r="FB181" s="3"/>
      <c r="FC181" s="3"/>
      <c r="FD181" s="3"/>
      <c r="FE181" s="3"/>
      <c r="FF181" s="3"/>
      <c r="FG181" s="3"/>
      <c r="FH181" s="3"/>
      <c r="FI181" s="3"/>
      <c r="FJ181" s="3"/>
      <c r="FK181" s="3"/>
      <c r="FL181" s="3"/>
      <c r="FM181" s="3"/>
      <c r="FN181" s="3"/>
      <c r="FO181" s="3"/>
      <c r="FP181" s="3"/>
      <c r="FQ181" s="3"/>
      <c r="FR181" s="3"/>
      <c r="FS181" s="3"/>
      <c r="FT181" s="3"/>
      <c r="FU181" s="3"/>
      <c r="FV181" s="3"/>
      <c r="FW181" s="3"/>
      <c r="FX181" s="3"/>
      <c r="FY181" s="3"/>
      <c r="FZ181" s="3"/>
      <c r="GA181" s="3"/>
      <c r="GB181" s="3"/>
      <c r="GC181" s="3"/>
      <c r="GD181" s="3"/>
      <c r="GE181" s="3"/>
      <c r="GF181" s="3"/>
      <c r="GG181" s="3"/>
      <c r="GH181" s="3"/>
      <c r="GI181" s="3"/>
      <c r="GJ181" s="3"/>
      <c r="GK181" s="3"/>
      <c r="GL181" s="3"/>
      <c r="GM181" s="3"/>
      <c r="GN181" s="3"/>
      <c r="GO181" s="3"/>
      <c r="GP181" s="3"/>
      <c r="GQ181" s="3"/>
      <c r="GR181" s="3"/>
      <c r="GS181" s="3"/>
      <c r="GT181" s="3"/>
      <c r="GU181" s="3"/>
      <c r="GV181" s="3"/>
      <c r="GW181" s="3"/>
      <c r="GX181" s="3"/>
      <c r="GY181" s="3"/>
      <c r="GZ181" s="3"/>
      <c r="HA181" s="3"/>
      <c r="HB181" s="3"/>
      <c r="HC181" s="3"/>
      <c r="HD181" s="3"/>
      <c r="HE181" s="3"/>
      <c r="HF181" s="3"/>
      <c r="HG181" s="3"/>
      <c r="HH181" s="3"/>
      <c r="HI181" s="3"/>
      <c r="HJ181" s="3"/>
      <c r="HK181" s="3"/>
      <c r="HL181" s="3"/>
      <c r="HM181" s="3"/>
      <c r="HN181" s="3"/>
      <c r="HO181" s="3"/>
      <c r="HP181" s="3"/>
      <c r="HQ181" s="3"/>
      <c r="HR181" s="3"/>
      <c r="HS181" s="3"/>
      <c r="HT181" s="3"/>
      <c r="HU181" s="3"/>
      <c r="HV181" s="3"/>
      <c r="HW181" s="3"/>
      <c r="HX181" s="3"/>
      <c r="HY181" s="3"/>
      <c r="HZ181" s="3"/>
      <c r="IA181" s="3"/>
      <c r="IB181" s="3"/>
      <c r="IC181" s="3"/>
      <c r="ID181" s="3"/>
      <c r="IE181" s="3"/>
      <c r="IF181" s="3"/>
      <c r="IG181" s="3"/>
      <c r="IH181" s="3"/>
      <c r="II181" s="3"/>
    </row>
    <row r="182" spans="3:243" ht="12.75"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4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  <c r="CC182" s="3"/>
      <c r="CD182" s="3"/>
      <c r="CE182" s="3"/>
      <c r="CF182" s="3"/>
      <c r="CG182" s="3"/>
      <c r="CH182" s="3"/>
      <c r="CI182" s="3"/>
      <c r="CJ182" s="3"/>
      <c r="CK182" s="3"/>
      <c r="CL182" s="3"/>
      <c r="CM182" s="3"/>
      <c r="CN182" s="3"/>
      <c r="CO182" s="3"/>
      <c r="CP182" s="3"/>
      <c r="CQ182" s="3"/>
      <c r="CR182" s="3"/>
      <c r="CS182" s="3"/>
      <c r="CT182" s="3"/>
      <c r="CU182" s="3"/>
      <c r="CV182" s="3"/>
      <c r="CW182" s="3"/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  <c r="EX182" s="3"/>
      <c r="EY182" s="3"/>
      <c r="EZ182" s="3"/>
      <c r="FA182" s="3"/>
      <c r="FB182" s="3"/>
      <c r="FC182" s="3"/>
      <c r="FD182" s="3"/>
      <c r="FE182" s="3"/>
      <c r="FF182" s="3"/>
      <c r="FG182" s="3"/>
      <c r="FH182" s="3"/>
      <c r="FI182" s="3"/>
      <c r="FJ182" s="3"/>
      <c r="FK182" s="3"/>
      <c r="FL182" s="3"/>
      <c r="FM182" s="3"/>
      <c r="FN182" s="3"/>
      <c r="FO182" s="3"/>
      <c r="FP182" s="3"/>
      <c r="FQ182" s="3"/>
      <c r="FR182" s="3"/>
      <c r="FS182" s="3"/>
      <c r="FT182" s="3"/>
      <c r="FU182" s="3"/>
      <c r="FV182" s="3"/>
      <c r="FW182" s="3"/>
      <c r="FX182" s="3"/>
      <c r="FY182" s="3"/>
      <c r="FZ182" s="3"/>
      <c r="GA182" s="3"/>
      <c r="GB182" s="3"/>
      <c r="GC182" s="3"/>
      <c r="GD182" s="3"/>
      <c r="GE182" s="3"/>
      <c r="GF182" s="3"/>
      <c r="GG182" s="3"/>
      <c r="GH182" s="3"/>
      <c r="GI182" s="3"/>
      <c r="GJ182" s="3"/>
      <c r="GK182" s="3"/>
      <c r="GL182" s="3"/>
      <c r="GM182" s="3"/>
      <c r="GN182" s="3"/>
      <c r="GO182" s="3"/>
      <c r="GP182" s="3"/>
      <c r="GQ182" s="3"/>
      <c r="GR182" s="3"/>
      <c r="GS182" s="3"/>
      <c r="GT182" s="3"/>
      <c r="GU182" s="3"/>
      <c r="GV182" s="3"/>
      <c r="GW182" s="3"/>
      <c r="GX182" s="3"/>
      <c r="GY182" s="3"/>
      <c r="GZ182" s="3"/>
      <c r="HA182" s="3"/>
      <c r="HB182" s="3"/>
      <c r="HC182" s="3"/>
      <c r="HD182" s="3"/>
      <c r="HE182" s="3"/>
      <c r="HF182" s="3"/>
      <c r="HG182" s="3"/>
      <c r="HH182" s="3"/>
      <c r="HI182" s="3"/>
      <c r="HJ182" s="3"/>
      <c r="HK182" s="3"/>
      <c r="HL182" s="3"/>
      <c r="HM182" s="3"/>
      <c r="HN182" s="3"/>
      <c r="HO182" s="3"/>
      <c r="HP182" s="3"/>
      <c r="HQ182" s="3"/>
      <c r="HR182" s="3"/>
      <c r="HS182" s="3"/>
      <c r="HT182" s="3"/>
      <c r="HU182" s="3"/>
      <c r="HV182" s="3"/>
      <c r="HW182" s="3"/>
      <c r="HX182" s="3"/>
      <c r="HY182" s="3"/>
      <c r="HZ182" s="3"/>
      <c r="IA182" s="3"/>
      <c r="IB182" s="3"/>
      <c r="IC182" s="3"/>
      <c r="ID182" s="3"/>
      <c r="IE182" s="3"/>
      <c r="IF182" s="3"/>
      <c r="IG182" s="3"/>
      <c r="IH182" s="3"/>
      <c r="II182" s="3"/>
    </row>
    <row r="183" spans="3:243" ht="12.75"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4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  <c r="EX183" s="3"/>
      <c r="EY183" s="3"/>
      <c r="EZ183" s="3"/>
      <c r="FA183" s="3"/>
      <c r="FB183" s="3"/>
      <c r="FC183" s="3"/>
      <c r="FD183" s="3"/>
      <c r="FE183" s="3"/>
      <c r="FF183" s="3"/>
      <c r="FG183" s="3"/>
      <c r="FH183" s="3"/>
      <c r="FI183" s="3"/>
      <c r="FJ183" s="3"/>
      <c r="FK183" s="3"/>
      <c r="FL183" s="3"/>
      <c r="FM183" s="3"/>
      <c r="FN183" s="3"/>
      <c r="FO183" s="3"/>
      <c r="FP183" s="3"/>
      <c r="FQ183" s="3"/>
      <c r="FR183" s="3"/>
      <c r="FS183" s="3"/>
      <c r="FT183" s="3"/>
      <c r="FU183" s="3"/>
      <c r="FV183" s="3"/>
      <c r="FW183" s="3"/>
      <c r="FX183" s="3"/>
      <c r="FY183" s="3"/>
      <c r="FZ183" s="3"/>
      <c r="GA183" s="3"/>
      <c r="GB183" s="3"/>
      <c r="GC183" s="3"/>
      <c r="GD183" s="3"/>
      <c r="GE183" s="3"/>
      <c r="GF183" s="3"/>
      <c r="GG183" s="3"/>
      <c r="GH183" s="3"/>
      <c r="GI183" s="3"/>
      <c r="GJ183" s="3"/>
      <c r="GK183" s="3"/>
      <c r="GL183" s="3"/>
      <c r="GM183" s="3"/>
      <c r="GN183" s="3"/>
      <c r="GO183" s="3"/>
      <c r="GP183" s="3"/>
      <c r="GQ183" s="3"/>
      <c r="GR183" s="3"/>
      <c r="GS183" s="3"/>
      <c r="GT183" s="3"/>
      <c r="GU183" s="3"/>
      <c r="GV183" s="3"/>
      <c r="GW183" s="3"/>
      <c r="GX183" s="3"/>
      <c r="GY183" s="3"/>
      <c r="GZ183" s="3"/>
      <c r="HA183" s="3"/>
      <c r="HB183" s="3"/>
      <c r="HC183" s="3"/>
      <c r="HD183" s="3"/>
      <c r="HE183" s="3"/>
      <c r="HF183" s="3"/>
      <c r="HG183" s="3"/>
      <c r="HH183" s="3"/>
      <c r="HI183" s="3"/>
      <c r="HJ183" s="3"/>
      <c r="HK183" s="3"/>
      <c r="HL183" s="3"/>
      <c r="HM183" s="3"/>
      <c r="HN183" s="3"/>
      <c r="HO183" s="3"/>
      <c r="HP183" s="3"/>
      <c r="HQ183" s="3"/>
      <c r="HR183" s="3"/>
      <c r="HS183" s="3"/>
      <c r="HT183" s="3"/>
      <c r="HU183" s="3"/>
      <c r="HV183" s="3"/>
      <c r="HW183" s="3"/>
      <c r="HX183" s="3"/>
      <c r="HY183" s="3"/>
      <c r="HZ183" s="3"/>
      <c r="IA183" s="3"/>
      <c r="IB183" s="3"/>
      <c r="IC183" s="3"/>
      <c r="ID183" s="3"/>
      <c r="IE183" s="3"/>
      <c r="IF183" s="3"/>
      <c r="IG183" s="3"/>
      <c r="IH183" s="3"/>
      <c r="II183" s="3"/>
    </row>
    <row r="184" spans="3:243" ht="12.75"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4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  <c r="EX184" s="3"/>
      <c r="EY184" s="3"/>
      <c r="EZ184" s="3"/>
      <c r="FA184" s="3"/>
      <c r="FB184" s="3"/>
      <c r="FC184" s="3"/>
      <c r="FD184" s="3"/>
      <c r="FE184" s="3"/>
      <c r="FF184" s="3"/>
      <c r="FG184" s="3"/>
      <c r="FH184" s="3"/>
      <c r="FI184" s="3"/>
      <c r="FJ184" s="3"/>
      <c r="FK184" s="3"/>
      <c r="FL184" s="3"/>
      <c r="FM184" s="3"/>
      <c r="FN184" s="3"/>
      <c r="FO184" s="3"/>
      <c r="FP184" s="3"/>
      <c r="FQ184" s="3"/>
      <c r="FR184" s="3"/>
      <c r="FS184" s="3"/>
      <c r="FT184" s="3"/>
      <c r="FU184" s="3"/>
      <c r="FV184" s="3"/>
      <c r="FW184" s="3"/>
      <c r="FX184" s="3"/>
      <c r="FY184" s="3"/>
      <c r="FZ184" s="3"/>
      <c r="GA184" s="3"/>
      <c r="GB184" s="3"/>
      <c r="GC184" s="3"/>
      <c r="GD184" s="3"/>
      <c r="GE184" s="3"/>
      <c r="GF184" s="3"/>
      <c r="GG184" s="3"/>
      <c r="GH184" s="3"/>
      <c r="GI184" s="3"/>
      <c r="GJ184" s="3"/>
      <c r="GK184" s="3"/>
      <c r="GL184" s="3"/>
      <c r="GM184" s="3"/>
      <c r="GN184" s="3"/>
      <c r="GO184" s="3"/>
      <c r="GP184" s="3"/>
      <c r="GQ184" s="3"/>
      <c r="GR184" s="3"/>
      <c r="GS184" s="3"/>
      <c r="GT184" s="3"/>
      <c r="GU184" s="3"/>
      <c r="GV184" s="3"/>
      <c r="GW184" s="3"/>
      <c r="GX184" s="3"/>
      <c r="GY184" s="3"/>
      <c r="GZ184" s="3"/>
      <c r="HA184" s="3"/>
      <c r="HB184" s="3"/>
      <c r="HC184" s="3"/>
      <c r="HD184" s="3"/>
      <c r="HE184" s="3"/>
      <c r="HF184" s="3"/>
      <c r="HG184" s="3"/>
      <c r="HH184" s="3"/>
      <c r="HI184" s="3"/>
      <c r="HJ184" s="3"/>
      <c r="HK184" s="3"/>
      <c r="HL184" s="3"/>
      <c r="HM184" s="3"/>
      <c r="HN184" s="3"/>
      <c r="HO184" s="3"/>
      <c r="HP184" s="3"/>
      <c r="HQ184" s="3"/>
      <c r="HR184" s="3"/>
      <c r="HS184" s="3"/>
      <c r="HT184" s="3"/>
      <c r="HU184" s="3"/>
      <c r="HV184" s="3"/>
      <c r="HW184" s="3"/>
      <c r="HX184" s="3"/>
      <c r="HY184" s="3"/>
      <c r="HZ184" s="3"/>
      <c r="IA184" s="3"/>
      <c r="IB184" s="3"/>
      <c r="IC184" s="3"/>
      <c r="ID184" s="3"/>
      <c r="IE184" s="3"/>
      <c r="IF184" s="3"/>
      <c r="IG184" s="3"/>
      <c r="IH184" s="3"/>
      <c r="II184" s="3"/>
    </row>
    <row r="185" spans="3:243" ht="12.75"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4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  <c r="EX185" s="3"/>
      <c r="EY185" s="3"/>
      <c r="EZ185" s="3"/>
      <c r="FA185" s="3"/>
      <c r="FB185" s="3"/>
      <c r="FC185" s="3"/>
      <c r="FD185" s="3"/>
      <c r="FE185" s="3"/>
      <c r="FF185" s="3"/>
      <c r="FG185" s="3"/>
      <c r="FH185" s="3"/>
      <c r="FI185" s="3"/>
      <c r="FJ185" s="3"/>
      <c r="FK185" s="3"/>
      <c r="FL185" s="3"/>
      <c r="FM185" s="3"/>
      <c r="FN185" s="3"/>
      <c r="FO185" s="3"/>
      <c r="FP185" s="3"/>
      <c r="FQ185" s="3"/>
      <c r="FR185" s="3"/>
      <c r="FS185" s="3"/>
      <c r="FT185" s="3"/>
      <c r="FU185" s="3"/>
      <c r="FV185" s="3"/>
      <c r="FW185" s="3"/>
      <c r="FX185" s="3"/>
      <c r="FY185" s="3"/>
      <c r="FZ185" s="3"/>
      <c r="GA185" s="3"/>
      <c r="GB185" s="3"/>
      <c r="GC185" s="3"/>
      <c r="GD185" s="3"/>
      <c r="GE185" s="3"/>
      <c r="GF185" s="3"/>
      <c r="GG185" s="3"/>
      <c r="GH185" s="3"/>
      <c r="GI185" s="3"/>
      <c r="GJ185" s="3"/>
      <c r="GK185" s="3"/>
      <c r="GL185" s="3"/>
      <c r="GM185" s="3"/>
      <c r="GN185" s="3"/>
      <c r="GO185" s="3"/>
      <c r="GP185" s="3"/>
      <c r="GQ185" s="3"/>
      <c r="GR185" s="3"/>
      <c r="GS185" s="3"/>
      <c r="GT185" s="3"/>
      <c r="GU185" s="3"/>
      <c r="GV185" s="3"/>
      <c r="GW185" s="3"/>
      <c r="GX185" s="3"/>
      <c r="GY185" s="3"/>
      <c r="GZ185" s="3"/>
      <c r="HA185" s="3"/>
      <c r="HB185" s="3"/>
      <c r="HC185" s="3"/>
      <c r="HD185" s="3"/>
      <c r="HE185" s="3"/>
      <c r="HF185" s="3"/>
      <c r="HG185" s="3"/>
      <c r="HH185" s="3"/>
      <c r="HI185" s="3"/>
      <c r="HJ185" s="3"/>
      <c r="HK185" s="3"/>
      <c r="HL185" s="3"/>
      <c r="HM185" s="3"/>
      <c r="HN185" s="3"/>
      <c r="HO185" s="3"/>
      <c r="HP185" s="3"/>
      <c r="HQ185" s="3"/>
      <c r="HR185" s="3"/>
      <c r="HS185" s="3"/>
      <c r="HT185" s="3"/>
      <c r="HU185" s="3"/>
      <c r="HV185" s="3"/>
      <c r="HW185" s="3"/>
      <c r="HX185" s="3"/>
      <c r="HY185" s="3"/>
      <c r="HZ185" s="3"/>
      <c r="IA185" s="3"/>
      <c r="IB185" s="3"/>
      <c r="IC185" s="3"/>
      <c r="ID185" s="3"/>
      <c r="IE185" s="3"/>
      <c r="IF185" s="3"/>
      <c r="IG185" s="3"/>
      <c r="IH185" s="3"/>
      <c r="II185" s="3"/>
    </row>
    <row r="186" spans="3:243" ht="12.75"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4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  <c r="EX186" s="3"/>
      <c r="EY186" s="3"/>
      <c r="EZ186" s="3"/>
      <c r="FA186" s="3"/>
      <c r="FB186" s="3"/>
      <c r="FC186" s="3"/>
      <c r="FD186" s="3"/>
      <c r="FE186" s="3"/>
      <c r="FF186" s="3"/>
      <c r="FG186" s="3"/>
      <c r="FH186" s="3"/>
      <c r="FI186" s="3"/>
      <c r="FJ186" s="3"/>
      <c r="FK186" s="3"/>
      <c r="FL186" s="3"/>
      <c r="FM186" s="3"/>
      <c r="FN186" s="3"/>
      <c r="FO186" s="3"/>
      <c r="FP186" s="3"/>
      <c r="FQ186" s="3"/>
      <c r="FR186" s="3"/>
      <c r="FS186" s="3"/>
      <c r="FT186" s="3"/>
      <c r="FU186" s="3"/>
      <c r="FV186" s="3"/>
      <c r="FW186" s="3"/>
      <c r="FX186" s="3"/>
      <c r="FY186" s="3"/>
      <c r="FZ186" s="3"/>
      <c r="GA186" s="3"/>
      <c r="GB186" s="3"/>
      <c r="GC186" s="3"/>
      <c r="GD186" s="3"/>
      <c r="GE186" s="3"/>
      <c r="GF186" s="3"/>
      <c r="GG186" s="3"/>
      <c r="GH186" s="3"/>
      <c r="GI186" s="3"/>
      <c r="GJ186" s="3"/>
      <c r="GK186" s="3"/>
      <c r="GL186" s="3"/>
      <c r="GM186" s="3"/>
      <c r="GN186" s="3"/>
      <c r="GO186" s="3"/>
      <c r="GP186" s="3"/>
      <c r="GQ186" s="3"/>
      <c r="GR186" s="3"/>
      <c r="GS186" s="3"/>
      <c r="GT186" s="3"/>
      <c r="GU186" s="3"/>
      <c r="GV186" s="3"/>
      <c r="GW186" s="3"/>
      <c r="GX186" s="3"/>
      <c r="GY186" s="3"/>
      <c r="GZ186" s="3"/>
      <c r="HA186" s="3"/>
      <c r="HB186" s="3"/>
      <c r="HC186" s="3"/>
      <c r="HD186" s="3"/>
      <c r="HE186" s="3"/>
      <c r="HF186" s="3"/>
      <c r="HG186" s="3"/>
      <c r="HH186" s="3"/>
      <c r="HI186" s="3"/>
      <c r="HJ186" s="3"/>
      <c r="HK186" s="3"/>
      <c r="HL186" s="3"/>
      <c r="HM186" s="3"/>
      <c r="HN186" s="3"/>
      <c r="HO186" s="3"/>
      <c r="HP186" s="3"/>
      <c r="HQ186" s="3"/>
      <c r="HR186" s="3"/>
      <c r="HS186" s="3"/>
      <c r="HT186" s="3"/>
      <c r="HU186" s="3"/>
      <c r="HV186" s="3"/>
      <c r="HW186" s="3"/>
      <c r="HX186" s="3"/>
      <c r="HY186" s="3"/>
      <c r="HZ186" s="3"/>
      <c r="IA186" s="3"/>
      <c r="IB186" s="3"/>
      <c r="IC186" s="3"/>
      <c r="ID186" s="3"/>
      <c r="IE186" s="3"/>
      <c r="IF186" s="3"/>
      <c r="IG186" s="3"/>
      <c r="IH186" s="3"/>
      <c r="II186" s="3"/>
    </row>
    <row r="187" spans="3:243" ht="12.75"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4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  <c r="AY187" s="3"/>
      <c r="AZ187" s="3"/>
      <c r="BA187" s="3"/>
      <c r="BB187" s="3"/>
      <c r="BC187" s="3"/>
      <c r="BD187" s="3"/>
      <c r="BE187" s="3"/>
      <c r="BF187" s="3"/>
      <c r="BG187" s="3"/>
      <c r="BH187" s="3"/>
      <c r="BI187" s="3"/>
      <c r="BJ187" s="3"/>
      <c r="BK187" s="3"/>
      <c r="BL187" s="3"/>
      <c r="BM187" s="3"/>
      <c r="BN187" s="3"/>
      <c r="BO187" s="3"/>
      <c r="BP187" s="3"/>
      <c r="BQ187" s="3"/>
      <c r="BR187" s="3"/>
      <c r="BS187" s="3"/>
      <c r="BT187" s="3"/>
      <c r="BU187" s="3"/>
      <c r="BV187" s="3"/>
      <c r="BW187" s="3"/>
      <c r="BX187" s="3"/>
      <c r="BY187" s="3"/>
      <c r="BZ187" s="3"/>
      <c r="CA187" s="3"/>
      <c r="CB187" s="3"/>
      <c r="CC187" s="3"/>
      <c r="CD187" s="3"/>
      <c r="CE187" s="3"/>
      <c r="CF187" s="3"/>
      <c r="CG187" s="3"/>
      <c r="CH187" s="3"/>
      <c r="CI187" s="3"/>
      <c r="CJ187" s="3"/>
      <c r="CK187" s="3"/>
      <c r="CL187" s="3"/>
      <c r="CM187" s="3"/>
      <c r="CN187" s="3"/>
      <c r="CO187" s="3"/>
      <c r="CP187" s="3"/>
      <c r="CQ187" s="3"/>
      <c r="CR187" s="3"/>
      <c r="CS187" s="3"/>
      <c r="CT187" s="3"/>
      <c r="CU187" s="3"/>
      <c r="CV187" s="3"/>
      <c r="CW187" s="3"/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  <c r="EX187" s="3"/>
      <c r="EY187" s="3"/>
      <c r="EZ187" s="3"/>
      <c r="FA187" s="3"/>
      <c r="FB187" s="3"/>
      <c r="FC187" s="3"/>
      <c r="FD187" s="3"/>
      <c r="FE187" s="3"/>
      <c r="FF187" s="3"/>
      <c r="FG187" s="3"/>
      <c r="FH187" s="3"/>
      <c r="FI187" s="3"/>
      <c r="FJ187" s="3"/>
      <c r="FK187" s="3"/>
      <c r="FL187" s="3"/>
      <c r="FM187" s="3"/>
      <c r="FN187" s="3"/>
      <c r="FO187" s="3"/>
      <c r="FP187" s="3"/>
      <c r="FQ187" s="3"/>
      <c r="FR187" s="3"/>
      <c r="FS187" s="3"/>
      <c r="FT187" s="3"/>
      <c r="FU187" s="3"/>
      <c r="FV187" s="3"/>
      <c r="FW187" s="3"/>
      <c r="FX187" s="3"/>
      <c r="FY187" s="3"/>
      <c r="FZ187" s="3"/>
      <c r="GA187" s="3"/>
      <c r="GB187" s="3"/>
      <c r="GC187" s="3"/>
      <c r="GD187" s="3"/>
      <c r="GE187" s="3"/>
      <c r="GF187" s="3"/>
      <c r="GG187" s="3"/>
      <c r="GH187" s="3"/>
      <c r="GI187" s="3"/>
      <c r="GJ187" s="3"/>
      <c r="GK187" s="3"/>
      <c r="GL187" s="3"/>
      <c r="GM187" s="3"/>
      <c r="GN187" s="3"/>
      <c r="GO187" s="3"/>
      <c r="GP187" s="3"/>
      <c r="GQ187" s="3"/>
      <c r="GR187" s="3"/>
      <c r="GS187" s="3"/>
      <c r="GT187" s="3"/>
      <c r="GU187" s="3"/>
      <c r="GV187" s="3"/>
      <c r="GW187" s="3"/>
      <c r="GX187" s="3"/>
      <c r="GY187" s="3"/>
      <c r="GZ187" s="3"/>
      <c r="HA187" s="3"/>
      <c r="HB187" s="3"/>
      <c r="HC187" s="3"/>
      <c r="HD187" s="3"/>
      <c r="HE187" s="3"/>
      <c r="HF187" s="3"/>
      <c r="HG187" s="3"/>
      <c r="HH187" s="3"/>
      <c r="HI187" s="3"/>
      <c r="HJ187" s="3"/>
      <c r="HK187" s="3"/>
      <c r="HL187" s="3"/>
      <c r="HM187" s="3"/>
      <c r="HN187" s="3"/>
      <c r="HO187" s="3"/>
      <c r="HP187" s="3"/>
      <c r="HQ187" s="3"/>
      <c r="HR187" s="3"/>
      <c r="HS187" s="3"/>
      <c r="HT187" s="3"/>
      <c r="HU187" s="3"/>
      <c r="HV187" s="3"/>
      <c r="HW187" s="3"/>
      <c r="HX187" s="3"/>
      <c r="HY187" s="3"/>
      <c r="HZ187" s="3"/>
      <c r="IA187" s="3"/>
      <c r="IB187" s="3"/>
      <c r="IC187" s="3"/>
      <c r="ID187" s="3"/>
      <c r="IE187" s="3"/>
      <c r="IF187" s="3"/>
      <c r="IG187" s="3"/>
      <c r="IH187" s="3"/>
      <c r="II187" s="3"/>
    </row>
    <row r="188" spans="3:243" ht="12.75"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4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  <c r="AY188" s="3"/>
      <c r="AZ188" s="3"/>
      <c r="BA188" s="3"/>
      <c r="BB188" s="3"/>
      <c r="BC188" s="3"/>
      <c r="BD188" s="3"/>
      <c r="BE188" s="3"/>
      <c r="BF188" s="3"/>
      <c r="BG188" s="3"/>
      <c r="BH188" s="3"/>
      <c r="BI188" s="3"/>
      <c r="BJ188" s="3"/>
      <c r="BK188" s="3"/>
      <c r="BL188" s="3"/>
      <c r="BM188" s="3"/>
      <c r="BN188" s="3"/>
      <c r="BO188" s="3"/>
      <c r="BP188" s="3"/>
      <c r="BQ188" s="3"/>
      <c r="BR188" s="3"/>
      <c r="BS188" s="3"/>
      <c r="BT188" s="3"/>
      <c r="BU188" s="3"/>
      <c r="BV188" s="3"/>
      <c r="BW188" s="3"/>
      <c r="BX188" s="3"/>
      <c r="BY188" s="3"/>
      <c r="BZ188" s="3"/>
      <c r="CA188" s="3"/>
      <c r="CB188" s="3"/>
      <c r="CC188" s="3"/>
      <c r="CD188" s="3"/>
      <c r="CE188" s="3"/>
      <c r="CF188" s="3"/>
      <c r="CG188" s="3"/>
      <c r="CH188" s="3"/>
      <c r="CI188" s="3"/>
      <c r="CJ188" s="3"/>
      <c r="CK188" s="3"/>
      <c r="CL188" s="3"/>
      <c r="CM188" s="3"/>
      <c r="CN188" s="3"/>
      <c r="CO188" s="3"/>
      <c r="CP188" s="3"/>
      <c r="CQ188" s="3"/>
      <c r="CR188" s="3"/>
      <c r="CS188" s="3"/>
      <c r="CT188" s="3"/>
      <c r="CU188" s="3"/>
      <c r="CV188" s="3"/>
      <c r="CW188" s="3"/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  <c r="EX188" s="3"/>
      <c r="EY188" s="3"/>
      <c r="EZ188" s="3"/>
      <c r="FA188" s="3"/>
      <c r="FB188" s="3"/>
      <c r="FC188" s="3"/>
      <c r="FD188" s="3"/>
      <c r="FE188" s="3"/>
      <c r="FF188" s="3"/>
      <c r="FG188" s="3"/>
      <c r="FH188" s="3"/>
      <c r="FI188" s="3"/>
      <c r="FJ188" s="3"/>
      <c r="FK188" s="3"/>
      <c r="FL188" s="3"/>
      <c r="FM188" s="3"/>
      <c r="FN188" s="3"/>
      <c r="FO188" s="3"/>
      <c r="FP188" s="3"/>
      <c r="FQ188" s="3"/>
      <c r="FR188" s="3"/>
      <c r="FS188" s="3"/>
      <c r="FT188" s="3"/>
      <c r="FU188" s="3"/>
      <c r="FV188" s="3"/>
      <c r="FW188" s="3"/>
      <c r="FX188" s="3"/>
      <c r="FY188" s="3"/>
      <c r="FZ188" s="3"/>
      <c r="GA188" s="3"/>
      <c r="GB188" s="3"/>
      <c r="GC188" s="3"/>
      <c r="GD188" s="3"/>
      <c r="GE188" s="3"/>
      <c r="GF188" s="3"/>
      <c r="GG188" s="3"/>
      <c r="GH188" s="3"/>
      <c r="GI188" s="3"/>
      <c r="GJ188" s="3"/>
      <c r="GK188" s="3"/>
      <c r="GL188" s="3"/>
      <c r="GM188" s="3"/>
      <c r="GN188" s="3"/>
      <c r="GO188" s="3"/>
      <c r="GP188" s="3"/>
      <c r="GQ188" s="3"/>
      <c r="GR188" s="3"/>
      <c r="GS188" s="3"/>
      <c r="GT188" s="3"/>
      <c r="GU188" s="3"/>
      <c r="GV188" s="3"/>
      <c r="GW188" s="3"/>
      <c r="GX188" s="3"/>
      <c r="GY188" s="3"/>
      <c r="GZ188" s="3"/>
      <c r="HA188" s="3"/>
      <c r="HB188" s="3"/>
      <c r="HC188" s="3"/>
      <c r="HD188" s="3"/>
      <c r="HE188" s="3"/>
      <c r="HF188" s="3"/>
      <c r="HG188" s="3"/>
      <c r="HH188" s="3"/>
      <c r="HI188" s="3"/>
      <c r="HJ188" s="3"/>
      <c r="HK188" s="3"/>
      <c r="HL188" s="3"/>
      <c r="HM188" s="3"/>
      <c r="HN188" s="3"/>
      <c r="HO188" s="3"/>
      <c r="HP188" s="3"/>
      <c r="HQ188" s="3"/>
      <c r="HR188" s="3"/>
      <c r="HS188" s="3"/>
      <c r="HT188" s="3"/>
      <c r="HU188" s="3"/>
      <c r="HV188" s="3"/>
      <c r="HW188" s="3"/>
      <c r="HX188" s="3"/>
      <c r="HY188" s="3"/>
      <c r="HZ188" s="3"/>
      <c r="IA188" s="3"/>
      <c r="IB188" s="3"/>
      <c r="IC188" s="3"/>
      <c r="ID188" s="3"/>
      <c r="IE188" s="3"/>
      <c r="IF188" s="3"/>
      <c r="IG188" s="3"/>
      <c r="IH188" s="3"/>
      <c r="II188" s="3"/>
    </row>
    <row r="189" spans="3:243" ht="12.75"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4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  <c r="AY189" s="3"/>
      <c r="AZ189" s="3"/>
      <c r="BA189" s="3"/>
      <c r="BB189" s="3"/>
      <c r="BC189" s="3"/>
      <c r="BD189" s="3"/>
      <c r="BE189" s="3"/>
      <c r="BF189" s="3"/>
      <c r="BG189" s="3"/>
      <c r="BH189" s="3"/>
      <c r="BI189" s="3"/>
      <c r="BJ189" s="3"/>
      <c r="BK189" s="3"/>
      <c r="BL189" s="3"/>
      <c r="BM189" s="3"/>
      <c r="BN189" s="3"/>
      <c r="BO189" s="3"/>
      <c r="BP189" s="3"/>
      <c r="BQ189" s="3"/>
      <c r="BR189" s="3"/>
      <c r="BS189" s="3"/>
      <c r="BT189" s="3"/>
      <c r="BU189" s="3"/>
      <c r="BV189" s="3"/>
      <c r="BW189" s="3"/>
      <c r="BX189" s="3"/>
      <c r="BY189" s="3"/>
      <c r="BZ189" s="3"/>
      <c r="CA189" s="3"/>
      <c r="CB189" s="3"/>
      <c r="CC189" s="3"/>
      <c r="CD189" s="3"/>
      <c r="CE189" s="3"/>
      <c r="CF189" s="3"/>
      <c r="CG189" s="3"/>
      <c r="CH189" s="3"/>
      <c r="CI189" s="3"/>
      <c r="CJ189" s="3"/>
      <c r="CK189" s="3"/>
      <c r="CL189" s="3"/>
      <c r="CM189" s="3"/>
      <c r="CN189" s="3"/>
      <c r="CO189" s="3"/>
      <c r="CP189" s="3"/>
      <c r="CQ189" s="3"/>
      <c r="CR189" s="3"/>
      <c r="CS189" s="3"/>
      <c r="CT189" s="3"/>
      <c r="CU189" s="3"/>
      <c r="CV189" s="3"/>
      <c r="CW189" s="3"/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  <c r="EX189" s="3"/>
      <c r="EY189" s="3"/>
      <c r="EZ189" s="3"/>
      <c r="FA189" s="3"/>
      <c r="FB189" s="3"/>
      <c r="FC189" s="3"/>
      <c r="FD189" s="3"/>
      <c r="FE189" s="3"/>
      <c r="FF189" s="3"/>
      <c r="FG189" s="3"/>
      <c r="FH189" s="3"/>
      <c r="FI189" s="3"/>
      <c r="FJ189" s="3"/>
      <c r="FK189" s="3"/>
      <c r="FL189" s="3"/>
      <c r="FM189" s="3"/>
      <c r="FN189" s="3"/>
      <c r="FO189" s="3"/>
      <c r="FP189" s="3"/>
      <c r="FQ189" s="3"/>
      <c r="FR189" s="3"/>
      <c r="FS189" s="3"/>
      <c r="FT189" s="3"/>
      <c r="FU189" s="3"/>
      <c r="FV189" s="3"/>
      <c r="FW189" s="3"/>
      <c r="FX189" s="3"/>
      <c r="FY189" s="3"/>
      <c r="FZ189" s="3"/>
      <c r="GA189" s="3"/>
      <c r="GB189" s="3"/>
      <c r="GC189" s="3"/>
      <c r="GD189" s="3"/>
      <c r="GE189" s="3"/>
      <c r="GF189" s="3"/>
      <c r="GG189" s="3"/>
      <c r="GH189" s="3"/>
      <c r="GI189" s="3"/>
      <c r="GJ189" s="3"/>
      <c r="GK189" s="3"/>
      <c r="GL189" s="3"/>
      <c r="GM189" s="3"/>
      <c r="GN189" s="3"/>
      <c r="GO189" s="3"/>
      <c r="GP189" s="3"/>
      <c r="GQ189" s="3"/>
      <c r="GR189" s="3"/>
      <c r="GS189" s="3"/>
      <c r="GT189" s="3"/>
      <c r="GU189" s="3"/>
      <c r="GV189" s="3"/>
      <c r="GW189" s="3"/>
      <c r="GX189" s="3"/>
      <c r="GY189" s="3"/>
      <c r="GZ189" s="3"/>
      <c r="HA189" s="3"/>
      <c r="HB189" s="3"/>
      <c r="HC189" s="3"/>
      <c r="HD189" s="3"/>
      <c r="HE189" s="3"/>
      <c r="HF189" s="3"/>
      <c r="HG189" s="3"/>
      <c r="HH189" s="3"/>
      <c r="HI189" s="3"/>
      <c r="HJ189" s="3"/>
      <c r="HK189" s="3"/>
      <c r="HL189" s="3"/>
      <c r="HM189" s="3"/>
      <c r="HN189" s="3"/>
      <c r="HO189" s="3"/>
      <c r="HP189" s="3"/>
      <c r="HQ189" s="3"/>
      <c r="HR189" s="3"/>
      <c r="HS189" s="3"/>
      <c r="HT189" s="3"/>
      <c r="HU189" s="3"/>
      <c r="HV189" s="3"/>
      <c r="HW189" s="3"/>
      <c r="HX189" s="3"/>
      <c r="HY189" s="3"/>
      <c r="HZ189" s="3"/>
      <c r="IA189" s="3"/>
      <c r="IB189" s="3"/>
      <c r="IC189" s="3"/>
      <c r="ID189" s="3"/>
      <c r="IE189" s="3"/>
      <c r="IF189" s="3"/>
      <c r="IG189" s="3"/>
      <c r="IH189" s="3"/>
      <c r="II189" s="3"/>
    </row>
    <row r="190" spans="3:243" ht="12.75"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4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  <c r="AY190" s="3"/>
      <c r="AZ190" s="3"/>
      <c r="BA190" s="3"/>
      <c r="BB190" s="3"/>
      <c r="BC190" s="3"/>
      <c r="BD190" s="3"/>
      <c r="BE190" s="3"/>
      <c r="BF190" s="3"/>
      <c r="BG190" s="3"/>
      <c r="BH190" s="3"/>
      <c r="BI190" s="3"/>
      <c r="BJ190" s="3"/>
      <c r="BK190" s="3"/>
      <c r="BL190" s="3"/>
      <c r="BM190" s="3"/>
      <c r="BN190" s="3"/>
      <c r="BO190" s="3"/>
      <c r="BP190" s="3"/>
      <c r="BQ190" s="3"/>
      <c r="BR190" s="3"/>
      <c r="BS190" s="3"/>
      <c r="BT190" s="3"/>
      <c r="BU190" s="3"/>
      <c r="BV190" s="3"/>
      <c r="BW190" s="3"/>
      <c r="BX190" s="3"/>
      <c r="BY190" s="3"/>
      <c r="BZ190" s="3"/>
      <c r="CA190" s="3"/>
      <c r="CB190" s="3"/>
      <c r="CC190" s="3"/>
      <c r="CD190" s="3"/>
      <c r="CE190" s="3"/>
      <c r="CF190" s="3"/>
      <c r="CG190" s="3"/>
      <c r="CH190" s="3"/>
      <c r="CI190" s="3"/>
      <c r="CJ190" s="3"/>
      <c r="CK190" s="3"/>
      <c r="CL190" s="3"/>
      <c r="CM190" s="3"/>
      <c r="CN190" s="3"/>
      <c r="CO190" s="3"/>
      <c r="CP190" s="3"/>
      <c r="CQ190" s="3"/>
      <c r="CR190" s="3"/>
      <c r="CS190" s="3"/>
      <c r="CT190" s="3"/>
      <c r="CU190" s="3"/>
      <c r="CV190" s="3"/>
      <c r="CW190" s="3"/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  <c r="EX190" s="3"/>
      <c r="EY190" s="3"/>
      <c r="EZ190" s="3"/>
      <c r="FA190" s="3"/>
      <c r="FB190" s="3"/>
      <c r="FC190" s="3"/>
      <c r="FD190" s="3"/>
      <c r="FE190" s="3"/>
      <c r="FF190" s="3"/>
      <c r="FG190" s="3"/>
      <c r="FH190" s="3"/>
      <c r="FI190" s="3"/>
      <c r="FJ190" s="3"/>
      <c r="FK190" s="3"/>
      <c r="FL190" s="3"/>
      <c r="FM190" s="3"/>
      <c r="FN190" s="3"/>
      <c r="FO190" s="3"/>
      <c r="FP190" s="3"/>
      <c r="FQ190" s="3"/>
      <c r="FR190" s="3"/>
      <c r="FS190" s="3"/>
      <c r="FT190" s="3"/>
      <c r="FU190" s="3"/>
      <c r="FV190" s="3"/>
      <c r="FW190" s="3"/>
      <c r="FX190" s="3"/>
      <c r="FY190" s="3"/>
      <c r="FZ190" s="3"/>
      <c r="GA190" s="3"/>
      <c r="GB190" s="3"/>
      <c r="GC190" s="3"/>
      <c r="GD190" s="3"/>
      <c r="GE190" s="3"/>
      <c r="GF190" s="3"/>
      <c r="GG190" s="3"/>
      <c r="GH190" s="3"/>
      <c r="GI190" s="3"/>
      <c r="GJ190" s="3"/>
      <c r="GK190" s="3"/>
      <c r="GL190" s="3"/>
      <c r="GM190" s="3"/>
      <c r="GN190" s="3"/>
      <c r="GO190" s="3"/>
      <c r="GP190" s="3"/>
      <c r="GQ190" s="3"/>
      <c r="GR190" s="3"/>
      <c r="GS190" s="3"/>
      <c r="GT190" s="3"/>
      <c r="GU190" s="3"/>
      <c r="GV190" s="3"/>
      <c r="GW190" s="3"/>
      <c r="GX190" s="3"/>
      <c r="GY190" s="3"/>
      <c r="GZ190" s="3"/>
      <c r="HA190" s="3"/>
      <c r="HB190" s="3"/>
      <c r="HC190" s="3"/>
      <c r="HD190" s="3"/>
      <c r="HE190" s="3"/>
      <c r="HF190" s="3"/>
      <c r="HG190" s="3"/>
      <c r="HH190" s="3"/>
      <c r="HI190" s="3"/>
      <c r="HJ190" s="3"/>
      <c r="HK190" s="3"/>
      <c r="HL190" s="3"/>
      <c r="HM190" s="3"/>
      <c r="HN190" s="3"/>
      <c r="HO190" s="3"/>
      <c r="HP190" s="3"/>
      <c r="HQ190" s="3"/>
      <c r="HR190" s="3"/>
      <c r="HS190" s="3"/>
      <c r="HT190" s="3"/>
      <c r="HU190" s="3"/>
      <c r="HV190" s="3"/>
      <c r="HW190" s="3"/>
      <c r="HX190" s="3"/>
      <c r="HY190" s="3"/>
      <c r="HZ190" s="3"/>
      <c r="IA190" s="3"/>
      <c r="IB190" s="3"/>
      <c r="IC190" s="3"/>
      <c r="ID190" s="3"/>
      <c r="IE190" s="3"/>
      <c r="IF190" s="3"/>
      <c r="IG190" s="3"/>
      <c r="IH190" s="3"/>
      <c r="II190" s="3"/>
    </row>
    <row r="191" spans="3:243" ht="12.75"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4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  <c r="AY191" s="3"/>
      <c r="AZ191" s="3"/>
      <c r="BA191" s="3"/>
      <c r="BB191" s="3"/>
      <c r="BC191" s="3"/>
      <c r="BD191" s="3"/>
      <c r="BE191" s="3"/>
      <c r="BF191" s="3"/>
      <c r="BG191" s="3"/>
      <c r="BH191" s="3"/>
      <c r="BI191" s="3"/>
      <c r="BJ191" s="3"/>
      <c r="BK191" s="3"/>
      <c r="BL191" s="3"/>
      <c r="BM191" s="3"/>
      <c r="BN191" s="3"/>
      <c r="BO191" s="3"/>
      <c r="BP191" s="3"/>
      <c r="BQ191" s="3"/>
      <c r="BR191" s="3"/>
      <c r="BS191" s="3"/>
      <c r="BT191" s="3"/>
      <c r="BU191" s="3"/>
      <c r="BV191" s="3"/>
      <c r="BW191" s="3"/>
      <c r="BX191" s="3"/>
      <c r="BY191" s="3"/>
      <c r="BZ191" s="3"/>
      <c r="CA191" s="3"/>
      <c r="CB191" s="3"/>
      <c r="CC191" s="3"/>
      <c r="CD191" s="3"/>
      <c r="CE191" s="3"/>
      <c r="CF191" s="3"/>
      <c r="CG191" s="3"/>
      <c r="CH191" s="3"/>
      <c r="CI191" s="3"/>
      <c r="CJ191" s="3"/>
      <c r="CK191" s="3"/>
      <c r="CL191" s="3"/>
      <c r="CM191" s="3"/>
      <c r="CN191" s="3"/>
      <c r="CO191" s="3"/>
      <c r="CP191" s="3"/>
      <c r="CQ191" s="3"/>
      <c r="CR191" s="3"/>
      <c r="CS191" s="3"/>
      <c r="CT191" s="3"/>
      <c r="CU191" s="3"/>
      <c r="CV191" s="3"/>
      <c r="CW191" s="3"/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  <c r="EX191" s="3"/>
      <c r="EY191" s="3"/>
      <c r="EZ191" s="3"/>
      <c r="FA191" s="3"/>
      <c r="FB191" s="3"/>
      <c r="FC191" s="3"/>
      <c r="FD191" s="3"/>
      <c r="FE191" s="3"/>
      <c r="FF191" s="3"/>
      <c r="FG191" s="3"/>
      <c r="FH191" s="3"/>
      <c r="FI191" s="3"/>
      <c r="FJ191" s="3"/>
      <c r="FK191" s="3"/>
      <c r="FL191" s="3"/>
      <c r="FM191" s="3"/>
      <c r="FN191" s="3"/>
      <c r="FO191" s="3"/>
      <c r="FP191" s="3"/>
      <c r="FQ191" s="3"/>
      <c r="FR191" s="3"/>
      <c r="FS191" s="3"/>
      <c r="FT191" s="3"/>
      <c r="FU191" s="3"/>
      <c r="FV191" s="3"/>
      <c r="FW191" s="3"/>
      <c r="FX191" s="3"/>
      <c r="FY191" s="3"/>
      <c r="FZ191" s="3"/>
      <c r="GA191" s="3"/>
      <c r="GB191" s="3"/>
      <c r="GC191" s="3"/>
      <c r="GD191" s="3"/>
      <c r="GE191" s="3"/>
      <c r="GF191" s="3"/>
      <c r="GG191" s="3"/>
      <c r="GH191" s="3"/>
      <c r="GI191" s="3"/>
      <c r="GJ191" s="3"/>
      <c r="GK191" s="3"/>
      <c r="GL191" s="3"/>
      <c r="GM191" s="3"/>
      <c r="GN191" s="3"/>
      <c r="GO191" s="3"/>
      <c r="GP191" s="3"/>
      <c r="GQ191" s="3"/>
      <c r="GR191" s="3"/>
      <c r="GS191" s="3"/>
      <c r="GT191" s="3"/>
      <c r="GU191" s="3"/>
      <c r="GV191" s="3"/>
      <c r="GW191" s="3"/>
      <c r="GX191" s="3"/>
      <c r="GY191" s="3"/>
      <c r="GZ191" s="3"/>
      <c r="HA191" s="3"/>
      <c r="HB191" s="3"/>
      <c r="HC191" s="3"/>
      <c r="HD191" s="3"/>
      <c r="HE191" s="3"/>
      <c r="HF191" s="3"/>
      <c r="HG191" s="3"/>
      <c r="HH191" s="3"/>
      <c r="HI191" s="3"/>
      <c r="HJ191" s="3"/>
      <c r="HK191" s="3"/>
      <c r="HL191" s="3"/>
      <c r="HM191" s="3"/>
      <c r="HN191" s="3"/>
      <c r="HO191" s="3"/>
      <c r="HP191" s="3"/>
      <c r="HQ191" s="3"/>
      <c r="HR191" s="3"/>
      <c r="HS191" s="3"/>
      <c r="HT191" s="3"/>
      <c r="HU191" s="3"/>
      <c r="HV191" s="3"/>
      <c r="HW191" s="3"/>
      <c r="HX191" s="3"/>
      <c r="HY191" s="3"/>
      <c r="HZ191" s="3"/>
      <c r="IA191" s="3"/>
      <c r="IB191" s="3"/>
      <c r="IC191" s="3"/>
      <c r="ID191" s="3"/>
      <c r="IE191" s="3"/>
      <c r="IF191" s="3"/>
      <c r="IG191" s="3"/>
      <c r="IH191" s="3"/>
      <c r="II191" s="3"/>
    </row>
    <row r="192" spans="3:243" ht="12.75"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4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  <c r="AY192" s="3"/>
      <c r="AZ192" s="3"/>
      <c r="BA192" s="3"/>
      <c r="BB192" s="3"/>
      <c r="BC192" s="3"/>
      <c r="BD192" s="3"/>
      <c r="BE192" s="3"/>
      <c r="BF192" s="3"/>
      <c r="BG192" s="3"/>
      <c r="BH192" s="3"/>
      <c r="BI192" s="3"/>
      <c r="BJ192" s="3"/>
      <c r="BK192" s="3"/>
      <c r="BL192" s="3"/>
      <c r="BM192" s="3"/>
      <c r="BN192" s="3"/>
      <c r="BO192" s="3"/>
      <c r="BP192" s="3"/>
      <c r="BQ192" s="3"/>
      <c r="BR192" s="3"/>
      <c r="BS192" s="3"/>
      <c r="BT192" s="3"/>
      <c r="BU192" s="3"/>
      <c r="BV192" s="3"/>
      <c r="BW192" s="3"/>
      <c r="BX192" s="3"/>
      <c r="BY192" s="3"/>
      <c r="BZ192" s="3"/>
      <c r="CA192" s="3"/>
      <c r="CB192" s="3"/>
      <c r="CC192" s="3"/>
      <c r="CD192" s="3"/>
      <c r="CE192" s="3"/>
      <c r="CF192" s="3"/>
      <c r="CG192" s="3"/>
      <c r="CH192" s="3"/>
      <c r="CI192" s="3"/>
      <c r="CJ192" s="3"/>
      <c r="CK192" s="3"/>
      <c r="CL192" s="3"/>
      <c r="CM192" s="3"/>
      <c r="CN192" s="3"/>
      <c r="CO192" s="3"/>
      <c r="CP192" s="3"/>
      <c r="CQ192" s="3"/>
      <c r="CR192" s="3"/>
      <c r="CS192" s="3"/>
      <c r="CT192" s="3"/>
      <c r="CU192" s="3"/>
      <c r="CV192" s="3"/>
      <c r="CW192" s="3"/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  <c r="EX192" s="3"/>
      <c r="EY192" s="3"/>
      <c r="EZ192" s="3"/>
      <c r="FA192" s="3"/>
      <c r="FB192" s="3"/>
      <c r="FC192" s="3"/>
      <c r="FD192" s="3"/>
      <c r="FE192" s="3"/>
      <c r="FF192" s="3"/>
      <c r="FG192" s="3"/>
      <c r="FH192" s="3"/>
      <c r="FI192" s="3"/>
      <c r="FJ192" s="3"/>
      <c r="FK192" s="3"/>
      <c r="FL192" s="3"/>
      <c r="FM192" s="3"/>
      <c r="FN192" s="3"/>
      <c r="FO192" s="3"/>
      <c r="FP192" s="3"/>
      <c r="FQ192" s="3"/>
      <c r="FR192" s="3"/>
      <c r="FS192" s="3"/>
      <c r="FT192" s="3"/>
      <c r="FU192" s="3"/>
      <c r="FV192" s="3"/>
      <c r="FW192" s="3"/>
      <c r="FX192" s="3"/>
      <c r="FY192" s="3"/>
      <c r="FZ192" s="3"/>
      <c r="GA192" s="3"/>
      <c r="GB192" s="3"/>
      <c r="GC192" s="3"/>
      <c r="GD192" s="3"/>
      <c r="GE192" s="3"/>
      <c r="GF192" s="3"/>
      <c r="GG192" s="3"/>
      <c r="GH192" s="3"/>
      <c r="GI192" s="3"/>
      <c r="GJ192" s="3"/>
      <c r="GK192" s="3"/>
      <c r="GL192" s="3"/>
      <c r="GM192" s="3"/>
      <c r="GN192" s="3"/>
      <c r="GO192" s="3"/>
      <c r="GP192" s="3"/>
      <c r="GQ192" s="3"/>
      <c r="GR192" s="3"/>
      <c r="GS192" s="3"/>
      <c r="GT192" s="3"/>
      <c r="GU192" s="3"/>
      <c r="GV192" s="3"/>
      <c r="GW192" s="3"/>
      <c r="GX192" s="3"/>
      <c r="GY192" s="3"/>
      <c r="GZ192" s="3"/>
      <c r="HA192" s="3"/>
      <c r="HB192" s="3"/>
      <c r="HC192" s="3"/>
      <c r="HD192" s="3"/>
      <c r="HE192" s="3"/>
      <c r="HF192" s="3"/>
      <c r="HG192" s="3"/>
      <c r="HH192" s="3"/>
      <c r="HI192" s="3"/>
      <c r="HJ192" s="3"/>
      <c r="HK192" s="3"/>
      <c r="HL192" s="3"/>
      <c r="HM192" s="3"/>
      <c r="HN192" s="3"/>
      <c r="HO192" s="3"/>
      <c r="HP192" s="3"/>
      <c r="HQ192" s="3"/>
      <c r="HR192" s="3"/>
      <c r="HS192" s="3"/>
      <c r="HT192" s="3"/>
      <c r="HU192" s="3"/>
      <c r="HV192" s="3"/>
      <c r="HW192" s="3"/>
      <c r="HX192" s="3"/>
      <c r="HY192" s="3"/>
      <c r="HZ192" s="3"/>
      <c r="IA192" s="3"/>
      <c r="IB192" s="3"/>
      <c r="IC192" s="3"/>
      <c r="ID192" s="3"/>
      <c r="IE192" s="3"/>
      <c r="IF192" s="3"/>
      <c r="IG192" s="3"/>
      <c r="IH192" s="3"/>
      <c r="II192" s="3"/>
    </row>
    <row r="193" spans="3:243" ht="12.75"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4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  <c r="EX193" s="3"/>
      <c r="EY193" s="3"/>
      <c r="EZ193" s="3"/>
      <c r="FA193" s="3"/>
      <c r="FB193" s="3"/>
      <c r="FC193" s="3"/>
      <c r="FD193" s="3"/>
      <c r="FE193" s="3"/>
      <c r="FF193" s="3"/>
      <c r="FG193" s="3"/>
      <c r="FH193" s="3"/>
      <c r="FI193" s="3"/>
      <c r="FJ193" s="3"/>
      <c r="FK193" s="3"/>
      <c r="FL193" s="3"/>
      <c r="FM193" s="3"/>
      <c r="FN193" s="3"/>
      <c r="FO193" s="3"/>
      <c r="FP193" s="3"/>
      <c r="FQ193" s="3"/>
      <c r="FR193" s="3"/>
      <c r="FS193" s="3"/>
      <c r="FT193" s="3"/>
      <c r="FU193" s="3"/>
      <c r="FV193" s="3"/>
      <c r="FW193" s="3"/>
      <c r="FX193" s="3"/>
      <c r="FY193" s="3"/>
      <c r="FZ193" s="3"/>
      <c r="GA193" s="3"/>
      <c r="GB193" s="3"/>
      <c r="GC193" s="3"/>
      <c r="GD193" s="3"/>
      <c r="GE193" s="3"/>
      <c r="GF193" s="3"/>
      <c r="GG193" s="3"/>
      <c r="GH193" s="3"/>
      <c r="GI193" s="3"/>
      <c r="GJ193" s="3"/>
      <c r="GK193" s="3"/>
      <c r="GL193" s="3"/>
      <c r="GM193" s="3"/>
      <c r="GN193" s="3"/>
      <c r="GO193" s="3"/>
      <c r="GP193" s="3"/>
      <c r="GQ193" s="3"/>
      <c r="GR193" s="3"/>
      <c r="GS193" s="3"/>
      <c r="GT193" s="3"/>
      <c r="GU193" s="3"/>
      <c r="GV193" s="3"/>
      <c r="GW193" s="3"/>
      <c r="GX193" s="3"/>
      <c r="GY193" s="3"/>
      <c r="GZ193" s="3"/>
      <c r="HA193" s="3"/>
      <c r="HB193" s="3"/>
      <c r="HC193" s="3"/>
      <c r="HD193" s="3"/>
      <c r="HE193" s="3"/>
      <c r="HF193" s="3"/>
      <c r="HG193" s="3"/>
      <c r="HH193" s="3"/>
      <c r="HI193" s="3"/>
      <c r="HJ193" s="3"/>
      <c r="HK193" s="3"/>
      <c r="HL193" s="3"/>
      <c r="HM193" s="3"/>
      <c r="HN193" s="3"/>
      <c r="HO193" s="3"/>
      <c r="HP193" s="3"/>
      <c r="HQ193" s="3"/>
      <c r="HR193" s="3"/>
      <c r="HS193" s="3"/>
      <c r="HT193" s="3"/>
      <c r="HU193" s="3"/>
      <c r="HV193" s="3"/>
      <c r="HW193" s="3"/>
      <c r="HX193" s="3"/>
      <c r="HY193" s="3"/>
      <c r="HZ193" s="3"/>
      <c r="IA193" s="3"/>
      <c r="IB193" s="3"/>
      <c r="IC193" s="3"/>
      <c r="ID193" s="3"/>
      <c r="IE193" s="3"/>
      <c r="IF193" s="3"/>
      <c r="IG193" s="3"/>
      <c r="IH193" s="3"/>
      <c r="II193" s="3"/>
    </row>
    <row r="194" spans="3:243" ht="12.75"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4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  <c r="EX194" s="3"/>
      <c r="EY194" s="3"/>
      <c r="EZ194" s="3"/>
      <c r="FA194" s="3"/>
      <c r="FB194" s="3"/>
      <c r="FC194" s="3"/>
      <c r="FD194" s="3"/>
      <c r="FE194" s="3"/>
      <c r="FF194" s="3"/>
      <c r="FG194" s="3"/>
      <c r="FH194" s="3"/>
      <c r="FI194" s="3"/>
      <c r="FJ194" s="3"/>
      <c r="FK194" s="3"/>
      <c r="FL194" s="3"/>
      <c r="FM194" s="3"/>
      <c r="FN194" s="3"/>
      <c r="FO194" s="3"/>
      <c r="FP194" s="3"/>
      <c r="FQ194" s="3"/>
      <c r="FR194" s="3"/>
      <c r="FS194" s="3"/>
      <c r="FT194" s="3"/>
      <c r="FU194" s="3"/>
      <c r="FV194" s="3"/>
      <c r="FW194" s="3"/>
      <c r="FX194" s="3"/>
      <c r="FY194" s="3"/>
      <c r="FZ194" s="3"/>
      <c r="GA194" s="3"/>
      <c r="GB194" s="3"/>
      <c r="GC194" s="3"/>
      <c r="GD194" s="3"/>
      <c r="GE194" s="3"/>
      <c r="GF194" s="3"/>
      <c r="GG194" s="3"/>
      <c r="GH194" s="3"/>
      <c r="GI194" s="3"/>
      <c r="GJ194" s="3"/>
      <c r="GK194" s="3"/>
      <c r="GL194" s="3"/>
      <c r="GM194" s="3"/>
      <c r="GN194" s="3"/>
      <c r="GO194" s="3"/>
      <c r="GP194" s="3"/>
      <c r="GQ194" s="3"/>
      <c r="GR194" s="3"/>
      <c r="GS194" s="3"/>
      <c r="GT194" s="3"/>
      <c r="GU194" s="3"/>
      <c r="GV194" s="3"/>
      <c r="GW194" s="3"/>
      <c r="GX194" s="3"/>
      <c r="GY194" s="3"/>
      <c r="GZ194" s="3"/>
      <c r="HA194" s="3"/>
      <c r="HB194" s="3"/>
      <c r="HC194" s="3"/>
      <c r="HD194" s="3"/>
      <c r="HE194" s="3"/>
      <c r="HF194" s="3"/>
      <c r="HG194" s="3"/>
      <c r="HH194" s="3"/>
      <c r="HI194" s="3"/>
      <c r="HJ194" s="3"/>
      <c r="HK194" s="3"/>
      <c r="HL194" s="3"/>
      <c r="HM194" s="3"/>
      <c r="HN194" s="3"/>
      <c r="HO194" s="3"/>
      <c r="HP194" s="3"/>
      <c r="HQ194" s="3"/>
      <c r="HR194" s="3"/>
      <c r="HS194" s="3"/>
      <c r="HT194" s="3"/>
      <c r="HU194" s="3"/>
      <c r="HV194" s="3"/>
      <c r="HW194" s="3"/>
      <c r="HX194" s="3"/>
      <c r="HY194" s="3"/>
      <c r="HZ194" s="3"/>
      <c r="IA194" s="3"/>
      <c r="IB194" s="3"/>
      <c r="IC194" s="3"/>
      <c r="ID194" s="3"/>
      <c r="IE194" s="3"/>
      <c r="IF194" s="3"/>
      <c r="IG194" s="3"/>
      <c r="IH194" s="3"/>
      <c r="II194" s="3"/>
    </row>
    <row r="195" spans="3:243" ht="12.75"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4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  <c r="EX195" s="3"/>
      <c r="EY195" s="3"/>
      <c r="EZ195" s="3"/>
      <c r="FA195" s="3"/>
      <c r="FB195" s="3"/>
      <c r="FC195" s="3"/>
      <c r="FD195" s="3"/>
      <c r="FE195" s="3"/>
      <c r="FF195" s="3"/>
      <c r="FG195" s="3"/>
      <c r="FH195" s="3"/>
      <c r="FI195" s="3"/>
      <c r="FJ195" s="3"/>
      <c r="FK195" s="3"/>
      <c r="FL195" s="3"/>
      <c r="FM195" s="3"/>
      <c r="FN195" s="3"/>
      <c r="FO195" s="3"/>
      <c r="FP195" s="3"/>
      <c r="FQ195" s="3"/>
      <c r="FR195" s="3"/>
      <c r="FS195" s="3"/>
      <c r="FT195" s="3"/>
      <c r="FU195" s="3"/>
      <c r="FV195" s="3"/>
      <c r="FW195" s="3"/>
      <c r="FX195" s="3"/>
      <c r="FY195" s="3"/>
      <c r="FZ195" s="3"/>
      <c r="GA195" s="3"/>
      <c r="GB195" s="3"/>
      <c r="GC195" s="3"/>
      <c r="GD195" s="3"/>
      <c r="GE195" s="3"/>
      <c r="GF195" s="3"/>
      <c r="GG195" s="3"/>
      <c r="GH195" s="3"/>
      <c r="GI195" s="3"/>
      <c r="GJ195" s="3"/>
      <c r="GK195" s="3"/>
      <c r="GL195" s="3"/>
      <c r="GM195" s="3"/>
      <c r="GN195" s="3"/>
      <c r="GO195" s="3"/>
      <c r="GP195" s="3"/>
      <c r="GQ195" s="3"/>
      <c r="GR195" s="3"/>
      <c r="GS195" s="3"/>
      <c r="GT195" s="3"/>
      <c r="GU195" s="3"/>
      <c r="GV195" s="3"/>
      <c r="GW195" s="3"/>
      <c r="GX195" s="3"/>
      <c r="GY195" s="3"/>
      <c r="GZ195" s="3"/>
      <c r="HA195" s="3"/>
      <c r="HB195" s="3"/>
      <c r="HC195" s="3"/>
      <c r="HD195" s="3"/>
      <c r="HE195" s="3"/>
      <c r="HF195" s="3"/>
      <c r="HG195" s="3"/>
      <c r="HH195" s="3"/>
      <c r="HI195" s="3"/>
      <c r="HJ195" s="3"/>
      <c r="HK195" s="3"/>
      <c r="HL195" s="3"/>
      <c r="HM195" s="3"/>
      <c r="HN195" s="3"/>
      <c r="HO195" s="3"/>
      <c r="HP195" s="3"/>
      <c r="HQ195" s="3"/>
      <c r="HR195" s="3"/>
      <c r="HS195" s="3"/>
      <c r="HT195" s="3"/>
      <c r="HU195" s="3"/>
      <c r="HV195" s="3"/>
      <c r="HW195" s="3"/>
      <c r="HX195" s="3"/>
      <c r="HY195" s="3"/>
      <c r="HZ195" s="3"/>
      <c r="IA195" s="3"/>
      <c r="IB195" s="3"/>
      <c r="IC195" s="3"/>
      <c r="ID195" s="3"/>
      <c r="IE195" s="3"/>
      <c r="IF195" s="3"/>
      <c r="IG195" s="3"/>
      <c r="IH195" s="3"/>
      <c r="II195" s="3"/>
    </row>
    <row r="196" spans="3:243" ht="12.75"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4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  <c r="EX196" s="3"/>
      <c r="EY196" s="3"/>
      <c r="EZ196" s="3"/>
      <c r="FA196" s="3"/>
      <c r="FB196" s="3"/>
      <c r="FC196" s="3"/>
      <c r="FD196" s="3"/>
      <c r="FE196" s="3"/>
      <c r="FF196" s="3"/>
      <c r="FG196" s="3"/>
      <c r="FH196" s="3"/>
      <c r="FI196" s="3"/>
      <c r="FJ196" s="3"/>
      <c r="FK196" s="3"/>
      <c r="FL196" s="3"/>
      <c r="FM196" s="3"/>
      <c r="FN196" s="3"/>
      <c r="FO196" s="3"/>
      <c r="FP196" s="3"/>
      <c r="FQ196" s="3"/>
      <c r="FR196" s="3"/>
      <c r="FS196" s="3"/>
      <c r="FT196" s="3"/>
      <c r="FU196" s="3"/>
      <c r="FV196" s="3"/>
      <c r="FW196" s="3"/>
      <c r="FX196" s="3"/>
      <c r="FY196" s="3"/>
      <c r="FZ196" s="3"/>
      <c r="GA196" s="3"/>
      <c r="GB196" s="3"/>
      <c r="GC196" s="3"/>
      <c r="GD196" s="3"/>
      <c r="GE196" s="3"/>
      <c r="GF196" s="3"/>
      <c r="GG196" s="3"/>
      <c r="GH196" s="3"/>
      <c r="GI196" s="3"/>
      <c r="GJ196" s="3"/>
      <c r="GK196" s="3"/>
      <c r="GL196" s="3"/>
      <c r="GM196" s="3"/>
      <c r="GN196" s="3"/>
      <c r="GO196" s="3"/>
      <c r="GP196" s="3"/>
      <c r="GQ196" s="3"/>
      <c r="GR196" s="3"/>
      <c r="GS196" s="3"/>
      <c r="GT196" s="3"/>
      <c r="GU196" s="3"/>
      <c r="GV196" s="3"/>
      <c r="GW196" s="3"/>
      <c r="GX196" s="3"/>
      <c r="GY196" s="3"/>
      <c r="GZ196" s="3"/>
      <c r="HA196" s="3"/>
      <c r="HB196" s="3"/>
      <c r="HC196" s="3"/>
      <c r="HD196" s="3"/>
      <c r="HE196" s="3"/>
      <c r="HF196" s="3"/>
      <c r="HG196" s="3"/>
      <c r="HH196" s="3"/>
      <c r="HI196" s="3"/>
      <c r="HJ196" s="3"/>
      <c r="HK196" s="3"/>
      <c r="HL196" s="3"/>
      <c r="HM196" s="3"/>
      <c r="HN196" s="3"/>
      <c r="HO196" s="3"/>
      <c r="HP196" s="3"/>
      <c r="HQ196" s="3"/>
      <c r="HR196" s="3"/>
      <c r="HS196" s="3"/>
      <c r="HT196" s="3"/>
      <c r="HU196" s="3"/>
      <c r="HV196" s="3"/>
      <c r="HW196" s="3"/>
      <c r="HX196" s="3"/>
      <c r="HY196" s="3"/>
      <c r="HZ196" s="3"/>
      <c r="IA196" s="3"/>
      <c r="IB196" s="3"/>
      <c r="IC196" s="3"/>
      <c r="ID196" s="3"/>
      <c r="IE196" s="3"/>
      <c r="IF196" s="3"/>
      <c r="IG196" s="3"/>
      <c r="IH196" s="3"/>
      <c r="II196" s="3"/>
    </row>
    <row r="197" spans="3:243" ht="12.75"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4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  <c r="EX197" s="3"/>
      <c r="EY197" s="3"/>
      <c r="EZ197" s="3"/>
      <c r="FA197" s="3"/>
      <c r="FB197" s="3"/>
      <c r="FC197" s="3"/>
      <c r="FD197" s="3"/>
      <c r="FE197" s="3"/>
      <c r="FF197" s="3"/>
      <c r="FG197" s="3"/>
      <c r="FH197" s="3"/>
      <c r="FI197" s="3"/>
      <c r="FJ197" s="3"/>
      <c r="FK197" s="3"/>
      <c r="FL197" s="3"/>
      <c r="FM197" s="3"/>
      <c r="FN197" s="3"/>
      <c r="FO197" s="3"/>
      <c r="FP197" s="3"/>
      <c r="FQ197" s="3"/>
      <c r="FR197" s="3"/>
      <c r="FS197" s="3"/>
      <c r="FT197" s="3"/>
      <c r="FU197" s="3"/>
      <c r="FV197" s="3"/>
      <c r="FW197" s="3"/>
      <c r="FX197" s="3"/>
      <c r="FY197" s="3"/>
      <c r="FZ197" s="3"/>
      <c r="GA197" s="3"/>
      <c r="GB197" s="3"/>
      <c r="GC197" s="3"/>
      <c r="GD197" s="3"/>
      <c r="GE197" s="3"/>
      <c r="GF197" s="3"/>
      <c r="GG197" s="3"/>
      <c r="GH197" s="3"/>
      <c r="GI197" s="3"/>
      <c r="GJ197" s="3"/>
      <c r="GK197" s="3"/>
      <c r="GL197" s="3"/>
      <c r="GM197" s="3"/>
      <c r="GN197" s="3"/>
      <c r="GO197" s="3"/>
      <c r="GP197" s="3"/>
      <c r="GQ197" s="3"/>
      <c r="GR197" s="3"/>
      <c r="GS197" s="3"/>
      <c r="GT197" s="3"/>
      <c r="GU197" s="3"/>
      <c r="GV197" s="3"/>
      <c r="GW197" s="3"/>
      <c r="GX197" s="3"/>
      <c r="GY197" s="3"/>
      <c r="GZ197" s="3"/>
      <c r="HA197" s="3"/>
      <c r="HB197" s="3"/>
      <c r="HC197" s="3"/>
      <c r="HD197" s="3"/>
      <c r="HE197" s="3"/>
      <c r="HF197" s="3"/>
      <c r="HG197" s="3"/>
      <c r="HH197" s="3"/>
      <c r="HI197" s="3"/>
      <c r="HJ197" s="3"/>
      <c r="HK197" s="3"/>
      <c r="HL197" s="3"/>
      <c r="HM197" s="3"/>
      <c r="HN197" s="3"/>
      <c r="HO197" s="3"/>
      <c r="HP197" s="3"/>
      <c r="HQ197" s="3"/>
      <c r="HR197" s="3"/>
      <c r="HS197" s="3"/>
      <c r="HT197" s="3"/>
      <c r="HU197" s="3"/>
      <c r="HV197" s="3"/>
      <c r="HW197" s="3"/>
      <c r="HX197" s="3"/>
      <c r="HY197" s="3"/>
      <c r="HZ197" s="3"/>
      <c r="IA197" s="3"/>
      <c r="IB197" s="3"/>
      <c r="IC197" s="3"/>
      <c r="ID197" s="3"/>
      <c r="IE197" s="3"/>
      <c r="IF197" s="3"/>
      <c r="IG197" s="3"/>
      <c r="IH197" s="3"/>
      <c r="II197" s="3"/>
    </row>
    <row r="198" spans="3:243" ht="12.75"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4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  <c r="FH198" s="3"/>
      <c r="FI198" s="3"/>
      <c r="FJ198" s="3"/>
      <c r="FK198" s="3"/>
      <c r="FL198" s="3"/>
      <c r="FM198" s="3"/>
      <c r="FN198" s="3"/>
      <c r="FO198" s="3"/>
      <c r="FP198" s="3"/>
      <c r="FQ198" s="3"/>
      <c r="FR198" s="3"/>
      <c r="FS198" s="3"/>
      <c r="FT198" s="3"/>
      <c r="FU198" s="3"/>
      <c r="FV198" s="3"/>
      <c r="FW198" s="3"/>
      <c r="FX198" s="3"/>
      <c r="FY198" s="3"/>
      <c r="FZ198" s="3"/>
      <c r="GA198" s="3"/>
      <c r="GB198" s="3"/>
      <c r="GC198" s="3"/>
      <c r="GD198" s="3"/>
      <c r="GE198" s="3"/>
      <c r="GF198" s="3"/>
      <c r="GG198" s="3"/>
      <c r="GH198" s="3"/>
      <c r="GI198" s="3"/>
      <c r="GJ198" s="3"/>
      <c r="GK198" s="3"/>
      <c r="GL198" s="3"/>
      <c r="GM198" s="3"/>
      <c r="GN198" s="3"/>
      <c r="GO198" s="3"/>
      <c r="GP198" s="3"/>
      <c r="GQ198" s="3"/>
      <c r="GR198" s="3"/>
      <c r="GS198" s="3"/>
      <c r="GT198" s="3"/>
      <c r="GU198" s="3"/>
      <c r="GV198" s="3"/>
      <c r="GW198" s="3"/>
      <c r="GX198" s="3"/>
      <c r="GY198" s="3"/>
      <c r="GZ198" s="3"/>
      <c r="HA198" s="3"/>
      <c r="HB198" s="3"/>
      <c r="HC198" s="3"/>
      <c r="HD198" s="3"/>
      <c r="HE198" s="3"/>
      <c r="HF198" s="3"/>
      <c r="HG198" s="3"/>
      <c r="HH198" s="3"/>
      <c r="HI198" s="3"/>
      <c r="HJ198" s="3"/>
      <c r="HK198" s="3"/>
      <c r="HL198" s="3"/>
      <c r="HM198" s="3"/>
      <c r="HN198" s="3"/>
      <c r="HO198" s="3"/>
      <c r="HP198" s="3"/>
      <c r="HQ198" s="3"/>
      <c r="HR198" s="3"/>
      <c r="HS198" s="3"/>
      <c r="HT198" s="3"/>
      <c r="HU198" s="3"/>
      <c r="HV198" s="3"/>
      <c r="HW198" s="3"/>
      <c r="HX198" s="3"/>
      <c r="HY198" s="3"/>
      <c r="HZ198" s="3"/>
      <c r="IA198" s="3"/>
      <c r="IB198" s="3"/>
      <c r="IC198" s="3"/>
      <c r="ID198" s="3"/>
      <c r="IE198" s="3"/>
      <c r="IF198" s="3"/>
      <c r="IG198" s="3"/>
      <c r="IH198" s="3"/>
      <c r="II198" s="3"/>
    </row>
    <row r="199" spans="3:243" ht="12.75"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4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  <c r="FH199" s="3"/>
      <c r="FI199" s="3"/>
      <c r="FJ199" s="3"/>
      <c r="FK199" s="3"/>
      <c r="FL199" s="3"/>
      <c r="FM199" s="3"/>
      <c r="FN199" s="3"/>
      <c r="FO199" s="3"/>
      <c r="FP199" s="3"/>
      <c r="FQ199" s="3"/>
      <c r="FR199" s="3"/>
      <c r="FS199" s="3"/>
      <c r="FT199" s="3"/>
      <c r="FU199" s="3"/>
      <c r="FV199" s="3"/>
      <c r="FW199" s="3"/>
      <c r="FX199" s="3"/>
      <c r="FY199" s="3"/>
      <c r="FZ199" s="3"/>
      <c r="GA199" s="3"/>
      <c r="GB199" s="3"/>
      <c r="GC199" s="3"/>
      <c r="GD199" s="3"/>
      <c r="GE199" s="3"/>
      <c r="GF199" s="3"/>
      <c r="GG199" s="3"/>
      <c r="GH199" s="3"/>
      <c r="GI199" s="3"/>
      <c r="GJ199" s="3"/>
      <c r="GK199" s="3"/>
      <c r="GL199" s="3"/>
      <c r="GM199" s="3"/>
      <c r="GN199" s="3"/>
      <c r="GO199" s="3"/>
      <c r="GP199" s="3"/>
      <c r="GQ199" s="3"/>
      <c r="GR199" s="3"/>
      <c r="GS199" s="3"/>
      <c r="GT199" s="3"/>
      <c r="GU199" s="3"/>
      <c r="GV199" s="3"/>
      <c r="GW199" s="3"/>
      <c r="GX199" s="3"/>
      <c r="GY199" s="3"/>
      <c r="GZ199" s="3"/>
      <c r="HA199" s="3"/>
      <c r="HB199" s="3"/>
      <c r="HC199" s="3"/>
      <c r="HD199" s="3"/>
      <c r="HE199" s="3"/>
      <c r="HF199" s="3"/>
      <c r="HG199" s="3"/>
      <c r="HH199" s="3"/>
      <c r="HI199" s="3"/>
      <c r="HJ199" s="3"/>
      <c r="HK199" s="3"/>
      <c r="HL199" s="3"/>
      <c r="HM199" s="3"/>
      <c r="HN199" s="3"/>
      <c r="HO199" s="3"/>
      <c r="HP199" s="3"/>
      <c r="HQ199" s="3"/>
      <c r="HR199" s="3"/>
      <c r="HS199" s="3"/>
      <c r="HT199" s="3"/>
      <c r="HU199" s="3"/>
      <c r="HV199" s="3"/>
      <c r="HW199" s="3"/>
      <c r="HX199" s="3"/>
      <c r="HY199" s="3"/>
      <c r="HZ199" s="3"/>
      <c r="IA199" s="3"/>
      <c r="IB199" s="3"/>
      <c r="IC199" s="3"/>
      <c r="ID199" s="3"/>
      <c r="IE199" s="3"/>
      <c r="IF199" s="3"/>
      <c r="IG199" s="3"/>
      <c r="IH199" s="3"/>
      <c r="II199" s="3"/>
    </row>
    <row r="200" spans="3:243" ht="12.75"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4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  <c r="FH200" s="3"/>
      <c r="FI200" s="3"/>
      <c r="FJ200" s="3"/>
      <c r="FK200" s="3"/>
      <c r="FL200" s="3"/>
      <c r="FM200" s="3"/>
      <c r="FN200" s="3"/>
      <c r="FO200" s="3"/>
      <c r="FP200" s="3"/>
      <c r="FQ200" s="3"/>
      <c r="FR200" s="3"/>
      <c r="FS200" s="3"/>
      <c r="FT200" s="3"/>
      <c r="FU200" s="3"/>
      <c r="FV200" s="3"/>
      <c r="FW200" s="3"/>
      <c r="FX200" s="3"/>
      <c r="FY200" s="3"/>
      <c r="FZ200" s="3"/>
      <c r="GA200" s="3"/>
      <c r="GB200" s="3"/>
      <c r="GC200" s="3"/>
      <c r="GD200" s="3"/>
      <c r="GE200" s="3"/>
      <c r="GF200" s="3"/>
      <c r="GG200" s="3"/>
      <c r="GH200" s="3"/>
      <c r="GI200" s="3"/>
      <c r="GJ200" s="3"/>
      <c r="GK200" s="3"/>
      <c r="GL200" s="3"/>
      <c r="GM200" s="3"/>
      <c r="GN200" s="3"/>
      <c r="GO200" s="3"/>
      <c r="GP200" s="3"/>
      <c r="GQ200" s="3"/>
      <c r="GR200" s="3"/>
      <c r="GS200" s="3"/>
      <c r="GT200" s="3"/>
      <c r="GU200" s="3"/>
      <c r="GV200" s="3"/>
      <c r="GW200" s="3"/>
      <c r="GX200" s="3"/>
      <c r="GY200" s="3"/>
      <c r="GZ200" s="3"/>
      <c r="HA200" s="3"/>
      <c r="HB200" s="3"/>
      <c r="HC200" s="3"/>
      <c r="HD200" s="3"/>
      <c r="HE200" s="3"/>
      <c r="HF200" s="3"/>
      <c r="HG200" s="3"/>
      <c r="HH200" s="3"/>
      <c r="HI200" s="3"/>
      <c r="HJ200" s="3"/>
      <c r="HK200" s="3"/>
      <c r="HL200" s="3"/>
      <c r="HM200" s="3"/>
      <c r="HN200" s="3"/>
      <c r="HO200" s="3"/>
      <c r="HP200" s="3"/>
      <c r="HQ200" s="3"/>
      <c r="HR200" s="3"/>
      <c r="HS200" s="3"/>
      <c r="HT200" s="3"/>
      <c r="HU200" s="3"/>
      <c r="HV200" s="3"/>
      <c r="HW200" s="3"/>
      <c r="HX200" s="3"/>
      <c r="HY200" s="3"/>
      <c r="HZ200" s="3"/>
      <c r="IA200" s="3"/>
      <c r="IB200" s="3"/>
      <c r="IC200" s="3"/>
      <c r="ID200" s="3"/>
      <c r="IE200" s="3"/>
      <c r="IF200" s="3"/>
      <c r="IG200" s="3"/>
      <c r="IH200" s="3"/>
      <c r="II200" s="3"/>
    </row>
    <row r="201" spans="3:243" ht="12.75"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4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  <c r="FH201" s="3"/>
      <c r="FI201" s="3"/>
      <c r="FJ201" s="3"/>
      <c r="FK201" s="3"/>
      <c r="FL201" s="3"/>
      <c r="FM201" s="3"/>
      <c r="FN201" s="3"/>
      <c r="FO201" s="3"/>
      <c r="FP201" s="3"/>
      <c r="FQ201" s="3"/>
      <c r="FR201" s="3"/>
      <c r="FS201" s="3"/>
      <c r="FT201" s="3"/>
      <c r="FU201" s="3"/>
      <c r="FV201" s="3"/>
      <c r="FW201" s="3"/>
      <c r="FX201" s="3"/>
      <c r="FY201" s="3"/>
      <c r="FZ201" s="3"/>
      <c r="GA201" s="3"/>
      <c r="GB201" s="3"/>
      <c r="GC201" s="3"/>
      <c r="GD201" s="3"/>
      <c r="GE201" s="3"/>
      <c r="GF201" s="3"/>
      <c r="GG201" s="3"/>
      <c r="GH201" s="3"/>
      <c r="GI201" s="3"/>
      <c r="GJ201" s="3"/>
      <c r="GK201" s="3"/>
      <c r="GL201" s="3"/>
      <c r="GM201" s="3"/>
      <c r="GN201" s="3"/>
      <c r="GO201" s="3"/>
      <c r="GP201" s="3"/>
      <c r="GQ201" s="3"/>
      <c r="GR201" s="3"/>
      <c r="GS201" s="3"/>
      <c r="GT201" s="3"/>
      <c r="GU201" s="3"/>
      <c r="GV201" s="3"/>
      <c r="GW201" s="3"/>
      <c r="GX201" s="3"/>
      <c r="GY201" s="3"/>
      <c r="GZ201" s="3"/>
      <c r="HA201" s="3"/>
      <c r="HB201" s="3"/>
      <c r="HC201" s="3"/>
      <c r="HD201" s="3"/>
      <c r="HE201" s="3"/>
      <c r="HF201" s="3"/>
      <c r="HG201" s="3"/>
      <c r="HH201" s="3"/>
      <c r="HI201" s="3"/>
      <c r="HJ201" s="3"/>
      <c r="HK201" s="3"/>
      <c r="HL201" s="3"/>
      <c r="HM201" s="3"/>
      <c r="HN201" s="3"/>
      <c r="HO201" s="3"/>
      <c r="HP201" s="3"/>
      <c r="HQ201" s="3"/>
      <c r="HR201" s="3"/>
      <c r="HS201" s="3"/>
      <c r="HT201" s="3"/>
      <c r="HU201" s="3"/>
      <c r="HV201" s="3"/>
      <c r="HW201" s="3"/>
      <c r="HX201" s="3"/>
      <c r="HY201" s="3"/>
      <c r="HZ201" s="3"/>
      <c r="IA201" s="3"/>
      <c r="IB201" s="3"/>
      <c r="IC201" s="3"/>
      <c r="ID201" s="3"/>
      <c r="IE201" s="3"/>
      <c r="IF201" s="3"/>
      <c r="IG201" s="3"/>
      <c r="IH201" s="3"/>
      <c r="II201" s="3"/>
    </row>
    <row r="202" spans="3:243" ht="12.75"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4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  <c r="FH202" s="3"/>
      <c r="FI202" s="3"/>
      <c r="FJ202" s="3"/>
      <c r="FK202" s="3"/>
      <c r="FL202" s="3"/>
      <c r="FM202" s="3"/>
      <c r="FN202" s="3"/>
      <c r="FO202" s="3"/>
      <c r="FP202" s="3"/>
      <c r="FQ202" s="3"/>
      <c r="FR202" s="3"/>
      <c r="FS202" s="3"/>
      <c r="FT202" s="3"/>
      <c r="FU202" s="3"/>
      <c r="FV202" s="3"/>
      <c r="FW202" s="3"/>
      <c r="FX202" s="3"/>
      <c r="FY202" s="3"/>
      <c r="FZ202" s="3"/>
      <c r="GA202" s="3"/>
      <c r="GB202" s="3"/>
      <c r="GC202" s="3"/>
      <c r="GD202" s="3"/>
      <c r="GE202" s="3"/>
      <c r="GF202" s="3"/>
      <c r="GG202" s="3"/>
      <c r="GH202" s="3"/>
      <c r="GI202" s="3"/>
      <c r="GJ202" s="3"/>
      <c r="GK202" s="3"/>
      <c r="GL202" s="3"/>
      <c r="GM202" s="3"/>
      <c r="GN202" s="3"/>
      <c r="GO202" s="3"/>
      <c r="GP202" s="3"/>
      <c r="GQ202" s="3"/>
      <c r="GR202" s="3"/>
      <c r="GS202" s="3"/>
      <c r="GT202" s="3"/>
      <c r="GU202" s="3"/>
      <c r="GV202" s="3"/>
      <c r="GW202" s="3"/>
      <c r="GX202" s="3"/>
      <c r="GY202" s="3"/>
      <c r="GZ202" s="3"/>
      <c r="HA202" s="3"/>
      <c r="HB202" s="3"/>
      <c r="HC202" s="3"/>
      <c r="HD202" s="3"/>
      <c r="HE202" s="3"/>
      <c r="HF202" s="3"/>
      <c r="HG202" s="3"/>
      <c r="HH202" s="3"/>
      <c r="HI202" s="3"/>
      <c r="HJ202" s="3"/>
      <c r="HK202" s="3"/>
      <c r="HL202" s="3"/>
      <c r="HM202" s="3"/>
      <c r="HN202" s="3"/>
      <c r="HO202" s="3"/>
      <c r="HP202" s="3"/>
      <c r="HQ202" s="3"/>
      <c r="HR202" s="3"/>
      <c r="HS202" s="3"/>
      <c r="HT202" s="3"/>
      <c r="HU202" s="3"/>
      <c r="HV202" s="3"/>
      <c r="HW202" s="3"/>
      <c r="HX202" s="3"/>
      <c r="HY202" s="3"/>
      <c r="HZ202" s="3"/>
      <c r="IA202" s="3"/>
      <c r="IB202" s="3"/>
      <c r="IC202" s="3"/>
      <c r="ID202" s="3"/>
      <c r="IE202" s="3"/>
      <c r="IF202" s="3"/>
      <c r="IG202" s="3"/>
      <c r="IH202" s="3"/>
      <c r="II202" s="3"/>
    </row>
    <row r="203" spans="3:243" ht="12.75"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4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  <c r="EX203" s="3"/>
      <c r="EY203" s="3"/>
      <c r="EZ203" s="3"/>
      <c r="FA203" s="3"/>
      <c r="FB203" s="3"/>
      <c r="FC203" s="3"/>
      <c r="FD203" s="3"/>
      <c r="FE203" s="3"/>
      <c r="FF203" s="3"/>
      <c r="FG203" s="3"/>
      <c r="FH203" s="3"/>
      <c r="FI203" s="3"/>
      <c r="FJ203" s="3"/>
      <c r="FK203" s="3"/>
      <c r="FL203" s="3"/>
      <c r="FM203" s="3"/>
      <c r="FN203" s="3"/>
      <c r="FO203" s="3"/>
      <c r="FP203" s="3"/>
      <c r="FQ203" s="3"/>
      <c r="FR203" s="3"/>
      <c r="FS203" s="3"/>
      <c r="FT203" s="3"/>
      <c r="FU203" s="3"/>
      <c r="FV203" s="3"/>
      <c r="FW203" s="3"/>
      <c r="FX203" s="3"/>
      <c r="FY203" s="3"/>
      <c r="FZ203" s="3"/>
      <c r="GA203" s="3"/>
      <c r="GB203" s="3"/>
      <c r="GC203" s="3"/>
      <c r="GD203" s="3"/>
      <c r="GE203" s="3"/>
      <c r="GF203" s="3"/>
      <c r="GG203" s="3"/>
      <c r="GH203" s="3"/>
      <c r="GI203" s="3"/>
      <c r="GJ203" s="3"/>
      <c r="GK203" s="3"/>
      <c r="GL203" s="3"/>
      <c r="GM203" s="3"/>
      <c r="GN203" s="3"/>
      <c r="GO203" s="3"/>
      <c r="GP203" s="3"/>
      <c r="GQ203" s="3"/>
      <c r="GR203" s="3"/>
      <c r="GS203" s="3"/>
      <c r="GT203" s="3"/>
      <c r="GU203" s="3"/>
      <c r="GV203" s="3"/>
      <c r="GW203" s="3"/>
      <c r="GX203" s="3"/>
      <c r="GY203" s="3"/>
      <c r="GZ203" s="3"/>
      <c r="HA203" s="3"/>
      <c r="HB203" s="3"/>
      <c r="HC203" s="3"/>
      <c r="HD203" s="3"/>
      <c r="HE203" s="3"/>
      <c r="HF203" s="3"/>
      <c r="HG203" s="3"/>
      <c r="HH203" s="3"/>
      <c r="HI203" s="3"/>
      <c r="HJ203" s="3"/>
      <c r="HK203" s="3"/>
      <c r="HL203" s="3"/>
      <c r="HM203" s="3"/>
      <c r="HN203" s="3"/>
      <c r="HO203" s="3"/>
      <c r="HP203" s="3"/>
      <c r="HQ203" s="3"/>
      <c r="HR203" s="3"/>
      <c r="HS203" s="3"/>
      <c r="HT203" s="3"/>
      <c r="HU203" s="3"/>
      <c r="HV203" s="3"/>
      <c r="HW203" s="3"/>
      <c r="HX203" s="3"/>
      <c r="HY203" s="3"/>
      <c r="HZ203" s="3"/>
      <c r="IA203" s="3"/>
      <c r="IB203" s="3"/>
      <c r="IC203" s="3"/>
      <c r="ID203" s="3"/>
      <c r="IE203" s="3"/>
      <c r="IF203" s="3"/>
      <c r="IG203" s="3"/>
      <c r="IH203" s="3"/>
      <c r="II203" s="3"/>
    </row>
    <row r="204" spans="3:243" ht="12.75"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4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  <c r="EX204" s="3"/>
      <c r="EY204" s="3"/>
      <c r="EZ204" s="3"/>
      <c r="FA204" s="3"/>
      <c r="FB204" s="3"/>
      <c r="FC204" s="3"/>
      <c r="FD204" s="3"/>
      <c r="FE204" s="3"/>
      <c r="FF204" s="3"/>
      <c r="FG204" s="3"/>
      <c r="FH204" s="3"/>
      <c r="FI204" s="3"/>
      <c r="FJ204" s="3"/>
      <c r="FK204" s="3"/>
      <c r="FL204" s="3"/>
      <c r="FM204" s="3"/>
      <c r="FN204" s="3"/>
      <c r="FO204" s="3"/>
      <c r="FP204" s="3"/>
      <c r="FQ204" s="3"/>
      <c r="FR204" s="3"/>
      <c r="FS204" s="3"/>
      <c r="FT204" s="3"/>
      <c r="FU204" s="3"/>
      <c r="FV204" s="3"/>
      <c r="FW204" s="3"/>
      <c r="FX204" s="3"/>
      <c r="FY204" s="3"/>
      <c r="FZ204" s="3"/>
      <c r="GA204" s="3"/>
      <c r="GB204" s="3"/>
      <c r="GC204" s="3"/>
      <c r="GD204" s="3"/>
      <c r="GE204" s="3"/>
      <c r="GF204" s="3"/>
      <c r="GG204" s="3"/>
      <c r="GH204" s="3"/>
      <c r="GI204" s="3"/>
      <c r="GJ204" s="3"/>
      <c r="GK204" s="3"/>
      <c r="GL204" s="3"/>
      <c r="GM204" s="3"/>
      <c r="GN204" s="3"/>
      <c r="GO204" s="3"/>
      <c r="GP204" s="3"/>
      <c r="GQ204" s="3"/>
      <c r="GR204" s="3"/>
      <c r="GS204" s="3"/>
      <c r="GT204" s="3"/>
      <c r="GU204" s="3"/>
      <c r="GV204" s="3"/>
      <c r="GW204" s="3"/>
      <c r="GX204" s="3"/>
      <c r="GY204" s="3"/>
      <c r="GZ204" s="3"/>
      <c r="HA204" s="3"/>
      <c r="HB204" s="3"/>
      <c r="HC204" s="3"/>
      <c r="HD204" s="3"/>
      <c r="HE204" s="3"/>
      <c r="HF204" s="3"/>
      <c r="HG204" s="3"/>
      <c r="HH204" s="3"/>
      <c r="HI204" s="3"/>
      <c r="HJ204" s="3"/>
      <c r="HK204" s="3"/>
      <c r="HL204" s="3"/>
      <c r="HM204" s="3"/>
      <c r="HN204" s="3"/>
      <c r="HO204" s="3"/>
      <c r="HP204" s="3"/>
      <c r="HQ204" s="3"/>
      <c r="HR204" s="3"/>
      <c r="HS204" s="3"/>
      <c r="HT204" s="3"/>
      <c r="HU204" s="3"/>
      <c r="HV204" s="3"/>
      <c r="HW204" s="3"/>
      <c r="HX204" s="3"/>
      <c r="HY204" s="3"/>
      <c r="HZ204" s="3"/>
      <c r="IA204" s="3"/>
      <c r="IB204" s="3"/>
      <c r="IC204" s="3"/>
      <c r="ID204" s="3"/>
      <c r="IE204" s="3"/>
      <c r="IF204" s="3"/>
      <c r="IG204" s="3"/>
      <c r="IH204" s="3"/>
      <c r="II204" s="3"/>
    </row>
    <row r="205" spans="3:243" ht="12.75"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4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  <c r="EX205" s="3"/>
      <c r="EY205" s="3"/>
      <c r="EZ205" s="3"/>
      <c r="FA205" s="3"/>
      <c r="FB205" s="3"/>
      <c r="FC205" s="3"/>
      <c r="FD205" s="3"/>
      <c r="FE205" s="3"/>
      <c r="FF205" s="3"/>
      <c r="FG205" s="3"/>
      <c r="FH205" s="3"/>
      <c r="FI205" s="3"/>
      <c r="FJ205" s="3"/>
      <c r="FK205" s="3"/>
      <c r="FL205" s="3"/>
      <c r="FM205" s="3"/>
      <c r="FN205" s="3"/>
      <c r="FO205" s="3"/>
      <c r="FP205" s="3"/>
      <c r="FQ205" s="3"/>
      <c r="FR205" s="3"/>
      <c r="FS205" s="3"/>
      <c r="FT205" s="3"/>
      <c r="FU205" s="3"/>
      <c r="FV205" s="3"/>
      <c r="FW205" s="3"/>
      <c r="FX205" s="3"/>
      <c r="FY205" s="3"/>
      <c r="FZ205" s="3"/>
      <c r="GA205" s="3"/>
      <c r="GB205" s="3"/>
      <c r="GC205" s="3"/>
      <c r="GD205" s="3"/>
      <c r="GE205" s="3"/>
      <c r="GF205" s="3"/>
      <c r="GG205" s="3"/>
      <c r="GH205" s="3"/>
      <c r="GI205" s="3"/>
      <c r="GJ205" s="3"/>
      <c r="GK205" s="3"/>
      <c r="GL205" s="3"/>
      <c r="GM205" s="3"/>
      <c r="GN205" s="3"/>
      <c r="GO205" s="3"/>
      <c r="GP205" s="3"/>
      <c r="GQ205" s="3"/>
      <c r="GR205" s="3"/>
      <c r="GS205" s="3"/>
      <c r="GT205" s="3"/>
      <c r="GU205" s="3"/>
      <c r="GV205" s="3"/>
      <c r="GW205" s="3"/>
      <c r="GX205" s="3"/>
      <c r="GY205" s="3"/>
      <c r="GZ205" s="3"/>
      <c r="HA205" s="3"/>
      <c r="HB205" s="3"/>
      <c r="HC205" s="3"/>
      <c r="HD205" s="3"/>
      <c r="HE205" s="3"/>
      <c r="HF205" s="3"/>
      <c r="HG205" s="3"/>
      <c r="HH205" s="3"/>
      <c r="HI205" s="3"/>
      <c r="HJ205" s="3"/>
      <c r="HK205" s="3"/>
      <c r="HL205" s="3"/>
      <c r="HM205" s="3"/>
      <c r="HN205" s="3"/>
      <c r="HO205" s="3"/>
      <c r="HP205" s="3"/>
      <c r="HQ205" s="3"/>
      <c r="HR205" s="3"/>
      <c r="HS205" s="3"/>
      <c r="HT205" s="3"/>
      <c r="HU205" s="3"/>
      <c r="HV205" s="3"/>
      <c r="HW205" s="3"/>
      <c r="HX205" s="3"/>
      <c r="HY205" s="3"/>
      <c r="HZ205" s="3"/>
      <c r="IA205" s="3"/>
      <c r="IB205" s="3"/>
      <c r="IC205" s="3"/>
      <c r="ID205" s="3"/>
      <c r="IE205" s="3"/>
      <c r="IF205" s="3"/>
      <c r="IG205" s="3"/>
      <c r="IH205" s="3"/>
      <c r="II205" s="3"/>
    </row>
    <row r="206" spans="3:243" ht="12.75"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4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  <c r="EX206" s="3"/>
      <c r="EY206" s="3"/>
      <c r="EZ206" s="3"/>
      <c r="FA206" s="3"/>
      <c r="FB206" s="3"/>
      <c r="FC206" s="3"/>
      <c r="FD206" s="3"/>
      <c r="FE206" s="3"/>
      <c r="FF206" s="3"/>
      <c r="FG206" s="3"/>
      <c r="FH206" s="3"/>
      <c r="FI206" s="3"/>
      <c r="FJ206" s="3"/>
      <c r="FK206" s="3"/>
      <c r="FL206" s="3"/>
      <c r="FM206" s="3"/>
      <c r="FN206" s="3"/>
      <c r="FO206" s="3"/>
      <c r="FP206" s="3"/>
      <c r="FQ206" s="3"/>
      <c r="FR206" s="3"/>
      <c r="FS206" s="3"/>
      <c r="FT206" s="3"/>
      <c r="FU206" s="3"/>
      <c r="FV206" s="3"/>
      <c r="FW206" s="3"/>
      <c r="FX206" s="3"/>
      <c r="FY206" s="3"/>
      <c r="FZ206" s="3"/>
      <c r="GA206" s="3"/>
      <c r="GB206" s="3"/>
      <c r="GC206" s="3"/>
      <c r="GD206" s="3"/>
      <c r="GE206" s="3"/>
      <c r="GF206" s="3"/>
      <c r="GG206" s="3"/>
      <c r="GH206" s="3"/>
      <c r="GI206" s="3"/>
      <c r="GJ206" s="3"/>
      <c r="GK206" s="3"/>
      <c r="GL206" s="3"/>
      <c r="GM206" s="3"/>
      <c r="GN206" s="3"/>
      <c r="GO206" s="3"/>
      <c r="GP206" s="3"/>
      <c r="GQ206" s="3"/>
      <c r="GR206" s="3"/>
      <c r="GS206" s="3"/>
      <c r="GT206" s="3"/>
      <c r="GU206" s="3"/>
      <c r="GV206" s="3"/>
      <c r="GW206" s="3"/>
      <c r="GX206" s="3"/>
      <c r="GY206" s="3"/>
      <c r="GZ206" s="3"/>
      <c r="HA206" s="3"/>
      <c r="HB206" s="3"/>
      <c r="HC206" s="3"/>
      <c r="HD206" s="3"/>
      <c r="HE206" s="3"/>
      <c r="HF206" s="3"/>
      <c r="HG206" s="3"/>
      <c r="HH206" s="3"/>
      <c r="HI206" s="3"/>
      <c r="HJ206" s="3"/>
      <c r="HK206" s="3"/>
      <c r="HL206" s="3"/>
      <c r="HM206" s="3"/>
      <c r="HN206" s="3"/>
      <c r="HO206" s="3"/>
      <c r="HP206" s="3"/>
      <c r="HQ206" s="3"/>
      <c r="HR206" s="3"/>
      <c r="HS206" s="3"/>
      <c r="HT206" s="3"/>
      <c r="HU206" s="3"/>
      <c r="HV206" s="3"/>
      <c r="HW206" s="3"/>
      <c r="HX206" s="3"/>
      <c r="HY206" s="3"/>
      <c r="HZ206" s="3"/>
      <c r="IA206" s="3"/>
      <c r="IB206" s="3"/>
      <c r="IC206" s="3"/>
      <c r="ID206" s="3"/>
      <c r="IE206" s="3"/>
      <c r="IF206" s="3"/>
      <c r="IG206" s="3"/>
      <c r="IH206" s="3"/>
      <c r="II206" s="3"/>
    </row>
    <row r="207" spans="3:243" ht="12.75"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4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  <c r="EX207" s="3"/>
      <c r="EY207" s="3"/>
      <c r="EZ207" s="3"/>
      <c r="FA207" s="3"/>
      <c r="FB207" s="3"/>
      <c r="FC207" s="3"/>
      <c r="FD207" s="3"/>
      <c r="FE207" s="3"/>
      <c r="FF207" s="3"/>
      <c r="FG207" s="3"/>
      <c r="FH207" s="3"/>
      <c r="FI207" s="3"/>
      <c r="FJ207" s="3"/>
      <c r="FK207" s="3"/>
      <c r="FL207" s="3"/>
      <c r="FM207" s="3"/>
      <c r="FN207" s="3"/>
      <c r="FO207" s="3"/>
      <c r="FP207" s="3"/>
      <c r="FQ207" s="3"/>
      <c r="FR207" s="3"/>
      <c r="FS207" s="3"/>
      <c r="FT207" s="3"/>
      <c r="FU207" s="3"/>
      <c r="FV207" s="3"/>
      <c r="FW207" s="3"/>
      <c r="FX207" s="3"/>
      <c r="FY207" s="3"/>
      <c r="FZ207" s="3"/>
      <c r="GA207" s="3"/>
      <c r="GB207" s="3"/>
      <c r="GC207" s="3"/>
      <c r="GD207" s="3"/>
      <c r="GE207" s="3"/>
      <c r="GF207" s="3"/>
      <c r="GG207" s="3"/>
      <c r="GH207" s="3"/>
      <c r="GI207" s="3"/>
      <c r="GJ207" s="3"/>
      <c r="GK207" s="3"/>
      <c r="GL207" s="3"/>
      <c r="GM207" s="3"/>
      <c r="GN207" s="3"/>
      <c r="GO207" s="3"/>
      <c r="GP207" s="3"/>
      <c r="GQ207" s="3"/>
      <c r="GR207" s="3"/>
      <c r="GS207" s="3"/>
      <c r="GT207" s="3"/>
      <c r="GU207" s="3"/>
      <c r="GV207" s="3"/>
      <c r="GW207" s="3"/>
      <c r="GX207" s="3"/>
      <c r="GY207" s="3"/>
      <c r="GZ207" s="3"/>
      <c r="HA207" s="3"/>
      <c r="HB207" s="3"/>
      <c r="HC207" s="3"/>
      <c r="HD207" s="3"/>
      <c r="HE207" s="3"/>
      <c r="HF207" s="3"/>
      <c r="HG207" s="3"/>
      <c r="HH207" s="3"/>
      <c r="HI207" s="3"/>
      <c r="HJ207" s="3"/>
      <c r="HK207" s="3"/>
      <c r="HL207" s="3"/>
      <c r="HM207" s="3"/>
      <c r="HN207" s="3"/>
      <c r="HO207" s="3"/>
      <c r="HP207" s="3"/>
      <c r="HQ207" s="3"/>
      <c r="HR207" s="3"/>
      <c r="HS207" s="3"/>
      <c r="HT207" s="3"/>
      <c r="HU207" s="3"/>
      <c r="HV207" s="3"/>
      <c r="HW207" s="3"/>
      <c r="HX207" s="3"/>
      <c r="HY207" s="3"/>
      <c r="HZ207" s="3"/>
      <c r="IA207" s="3"/>
      <c r="IB207" s="3"/>
      <c r="IC207" s="3"/>
      <c r="ID207" s="3"/>
      <c r="IE207" s="3"/>
      <c r="IF207" s="3"/>
      <c r="IG207" s="3"/>
      <c r="IH207" s="3"/>
      <c r="II207" s="3"/>
    </row>
    <row r="208" spans="3:243" ht="12.75"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4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  <c r="EX208" s="3"/>
      <c r="EY208" s="3"/>
      <c r="EZ208" s="3"/>
      <c r="FA208" s="3"/>
      <c r="FB208" s="3"/>
      <c r="FC208" s="3"/>
      <c r="FD208" s="3"/>
      <c r="FE208" s="3"/>
      <c r="FF208" s="3"/>
      <c r="FG208" s="3"/>
      <c r="FH208" s="3"/>
      <c r="FI208" s="3"/>
      <c r="FJ208" s="3"/>
      <c r="FK208" s="3"/>
      <c r="FL208" s="3"/>
      <c r="FM208" s="3"/>
      <c r="FN208" s="3"/>
      <c r="FO208" s="3"/>
      <c r="FP208" s="3"/>
      <c r="FQ208" s="3"/>
      <c r="FR208" s="3"/>
      <c r="FS208" s="3"/>
      <c r="FT208" s="3"/>
      <c r="FU208" s="3"/>
      <c r="FV208" s="3"/>
      <c r="FW208" s="3"/>
      <c r="FX208" s="3"/>
      <c r="FY208" s="3"/>
      <c r="FZ208" s="3"/>
      <c r="GA208" s="3"/>
      <c r="GB208" s="3"/>
      <c r="GC208" s="3"/>
      <c r="GD208" s="3"/>
      <c r="GE208" s="3"/>
      <c r="GF208" s="3"/>
      <c r="GG208" s="3"/>
      <c r="GH208" s="3"/>
      <c r="GI208" s="3"/>
      <c r="GJ208" s="3"/>
      <c r="GK208" s="3"/>
      <c r="GL208" s="3"/>
      <c r="GM208" s="3"/>
      <c r="GN208" s="3"/>
      <c r="GO208" s="3"/>
      <c r="GP208" s="3"/>
      <c r="GQ208" s="3"/>
      <c r="GR208" s="3"/>
      <c r="GS208" s="3"/>
      <c r="GT208" s="3"/>
      <c r="GU208" s="3"/>
      <c r="GV208" s="3"/>
      <c r="GW208" s="3"/>
      <c r="GX208" s="3"/>
      <c r="GY208" s="3"/>
      <c r="GZ208" s="3"/>
      <c r="HA208" s="3"/>
      <c r="HB208" s="3"/>
      <c r="HC208" s="3"/>
      <c r="HD208" s="3"/>
      <c r="HE208" s="3"/>
      <c r="HF208" s="3"/>
      <c r="HG208" s="3"/>
      <c r="HH208" s="3"/>
      <c r="HI208" s="3"/>
      <c r="HJ208" s="3"/>
      <c r="HK208" s="3"/>
      <c r="HL208" s="3"/>
      <c r="HM208" s="3"/>
      <c r="HN208" s="3"/>
      <c r="HO208" s="3"/>
      <c r="HP208" s="3"/>
      <c r="HQ208" s="3"/>
      <c r="HR208" s="3"/>
      <c r="HS208" s="3"/>
      <c r="HT208" s="3"/>
      <c r="HU208" s="3"/>
      <c r="HV208" s="3"/>
      <c r="HW208" s="3"/>
      <c r="HX208" s="3"/>
      <c r="HY208" s="3"/>
      <c r="HZ208" s="3"/>
      <c r="IA208" s="3"/>
      <c r="IB208" s="3"/>
      <c r="IC208" s="3"/>
      <c r="ID208" s="3"/>
      <c r="IE208" s="3"/>
      <c r="IF208" s="3"/>
      <c r="IG208" s="3"/>
      <c r="IH208" s="3"/>
      <c r="II208" s="3"/>
    </row>
    <row r="209" spans="3:243" ht="12.75"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4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  <c r="EX209" s="3"/>
      <c r="EY209" s="3"/>
      <c r="EZ209" s="3"/>
      <c r="FA209" s="3"/>
      <c r="FB209" s="3"/>
      <c r="FC209" s="3"/>
      <c r="FD209" s="3"/>
      <c r="FE209" s="3"/>
      <c r="FF209" s="3"/>
      <c r="FG209" s="3"/>
      <c r="FH209" s="3"/>
      <c r="FI209" s="3"/>
      <c r="FJ209" s="3"/>
      <c r="FK209" s="3"/>
      <c r="FL209" s="3"/>
      <c r="FM209" s="3"/>
      <c r="FN209" s="3"/>
      <c r="FO209" s="3"/>
      <c r="FP209" s="3"/>
      <c r="FQ209" s="3"/>
      <c r="FR209" s="3"/>
      <c r="FS209" s="3"/>
      <c r="FT209" s="3"/>
      <c r="FU209" s="3"/>
      <c r="FV209" s="3"/>
      <c r="FW209" s="3"/>
      <c r="FX209" s="3"/>
      <c r="FY209" s="3"/>
      <c r="FZ209" s="3"/>
      <c r="GA209" s="3"/>
      <c r="GB209" s="3"/>
      <c r="GC209" s="3"/>
      <c r="GD209" s="3"/>
      <c r="GE209" s="3"/>
      <c r="GF209" s="3"/>
      <c r="GG209" s="3"/>
      <c r="GH209" s="3"/>
      <c r="GI209" s="3"/>
      <c r="GJ209" s="3"/>
      <c r="GK209" s="3"/>
      <c r="GL209" s="3"/>
      <c r="GM209" s="3"/>
      <c r="GN209" s="3"/>
      <c r="GO209" s="3"/>
      <c r="GP209" s="3"/>
      <c r="GQ209" s="3"/>
      <c r="GR209" s="3"/>
      <c r="GS209" s="3"/>
      <c r="GT209" s="3"/>
      <c r="GU209" s="3"/>
      <c r="GV209" s="3"/>
      <c r="GW209" s="3"/>
      <c r="GX209" s="3"/>
      <c r="GY209" s="3"/>
      <c r="GZ209" s="3"/>
      <c r="HA209" s="3"/>
      <c r="HB209" s="3"/>
      <c r="HC209" s="3"/>
      <c r="HD209" s="3"/>
      <c r="HE209" s="3"/>
      <c r="HF209" s="3"/>
      <c r="HG209" s="3"/>
      <c r="HH209" s="3"/>
      <c r="HI209" s="3"/>
      <c r="HJ209" s="3"/>
      <c r="HK209" s="3"/>
      <c r="HL209" s="3"/>
      <c r="HM209" s="3"/>
      <c r="HN209" s="3"/>
      <c r="HO209" s="3"/>
      <c r="HP209" s="3"/>
      <c r="HQ209" s="3"/>
      <c r="HR209" s="3"/>
      <c r="HS209" s="3"/>
      <c r="HT209" s="3"/>
      <c r="HU209" s="3"/>
      <c r="HV209" s="3"/>
      <c r="HW209" s="3"/>
      <c r="HX209" s="3"/>
      <c r="HY209" s="3"/>
      <c r="HZ209" s="3"/>
      <c r="IA209" s="3"/>
      <c r="IB209" s="3"/>
      <c r="IC209" s="3"/>
      <c r="ID209" s="3"/>
      <c r="IE209" s="3"/>
      <c r="IF209" s="3"/>
      <c r="IG209" s="3"/>
      <c r="IH209" s="3"/>
      <c r="II209" s="3"/>
    </row>
    <row r="210" spans="3:243" ht="12.75"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4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  <c r="EX210" s="3"/>
      <c r="EY210" s="3"/>
      <c r="EZ210" s="3"/>
      <c r="FA210" s="3"/>
      <c r="FB210" s="3"/>
      <c r="FC210" s="3"/>
      <c r="FD210" s="3"/>
      <c r="FE210" s="3"/>
      <c r="FF210" s="3"/>
      <c r="FG210" s="3"/>
      <c r="FH210" s="3"/>
      <c r="FI210" s="3"/>
      <c r="FJ210" s="3"/>
      <c r="FK210" s="3"/>
      <c r="FL210" s="3"/>
      <c r="FM210" s="3"/>
      <c r="FN210" s="3"/>
      <c r="FO210" s="3"/>
      <c r="FP210" s="3"/>
      <c r="FQ210" s="3"/>
      <c r="FR210" s="3"/>
      <c r="FS210" s="3"/>
      <c r="FT210" s="3"/>
      <c r="FU210" s="3"/>
      <c r="FV210" s="3"/>
      <c r="FW210" s="3"/>
      <c r="FX210" s="3"/>
      <c r="FY210" s="3"/>
      <c r="FZ210" s="3"/>
      <c r="GA210" s="3"/>
      <c r="GB210" s="3"/>
      <c r="GC210" s="3"/>
      <c r="GD210" s="3"/>
      <c r="GE210" s="3"/>
      <c r="GF210" s="3"/>
      <c r="GG210" s="3"/>
      <c r="GH210" s="3"/>
      <c r="GI210" s="3"/>
      <c r="GJ210" s="3"/>
      <c r="GK210" s="3"/>
      <c r="GL210" s="3"/>
      <c r="GM210" s="3"/>
      <c r="GN210" s="3"/>
      <c r="GO210" s="3"/>
      <c r="GP210" s="3"/>
      <c r="GQ210" s="3"/>
      <c r="GR210" s="3"/>
      <c r="GS210" s="3"/>
      <c r="GT210" s="3"/>
      <c r="GU210" s="3"/>
      <c r="GV210" s="3"/>
      <c r="GW210" s="3"/>
      <c r="GX210" s="3"/>
      <c r="GY210" s="3"/>
      <c r="GZ210" s="3"/>
      <c r="HA210" s="3"/>
      <c r="HB210" s="3"/>
      <c r="HC210" s="3"/>
      <c r="HD210" s="3"/>
      <c r="HE210" s="3"/>
      <c r="HF210" s="3"/>
      <c r="HG210" s="3"/>
      <c r="HH210" s="3"/>
      <c r="HI210" s="3"/>
      <c r="HJ210" s="3"/>
      <c r="HK210" s="3"/>
      <c r="HL210" s="3"/>
      <c r="HM210" s="3"/>
      <c r="HN210" s="3"/>
      <c r="HO210" s="3"/>
      <c r="HP210" s="3"/>
      <c r="HQ210" s="3"/>
      <c r="HR210" s="3"/>
      <c r="HS210" s="3"/>
      <c r="HT210" s="3"/>
      <c r="HU210" s="3"/>
      <c r="HV210" s="3"/>
      <c r="HW210" s="3"/>
      <c r="HX210" s="3"/>
      <c r="HY210" s="3"/>
      <c r="HZ210" s="3"/>
      <c r="IA210" s="3"/>
      <c r="IB210" s="3"/>
      <c r="IC210" s="3"/>
      <c r="ID210" s="3"/>
      <c r="IE210" s="3"/>
      <c r="IF210" s="3"/>
      <c r="IG210" s="3"/>
      <c r="IH210" s="3"/>
      <c r="II210" s="3"/>
    </row>
    <row r="211" spans="3:243" ht="12.75"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4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  <c r="EX211" s="3"/>
      <c r="EY211" s="3"/>
      <c r="EZ211" s="3"/>
      <c r="FA211" s="3"/>
      <c r="FB211" s="3"/>
      <c r="FC211" s="3"/>
      <c r="FD211" s="3"/>
      <c r="FE211" s="3"/>
      <c r="FF211" s="3"/>
      <c r="FG211" s="3"/>
      <c r="FH211" s="3"/>
      <c r="FI211" s="3"/>
      <c r="FJ211" s="3"/>
      <c r="FK211" s="3"/>
      <c r="FL211" s="3"/>
      <c r="FM211" s="3"/>
      <c r="FN211" s="3"/>
      <c r="FO211" s="3"/>
      <c r="FP211" s="3"/>
      <c r="FQ211" s="3"/>
      <c r="FR211" s="3"/>
      <c r="FS211" s="3"/>
      <c r="FT211" s="3"/>
      <c r="FU211" s="3"/>
      <c r="FV211" s="3"/>
      <c r="FW211" s="3"/>
      <c r="FX211" s="3"/>
      <c r="FY211" s="3"/>
      <c r="FZ211" s="3"/>
      <c r="GA211" s="3"/>
      <c r="GB211" s="3"/>
      <c r="GC211" s="3"/>
      <c r="GD211" s="3"/>
      <c r="GE211" s="3"/>
      <c r="GF211" s="3"/>
      <c r="GG211" s="3"/>
      <c r="GH211" s="3"/>
      <c r="GI211" s="3"/>
      <c r="GJ211" s="3"/>
      <c r="GK211" s="3"/>
      <c r="GL211" s="3"/>
      <c r="GM211" s="3"/>
      <c r="GN211" s="3"/>
      <c r="GO211" s="3"/>
      <c r="GP211" s="3"/>
      <c r="GQ211" s="3"/>
      <c r="GR211" s="3"/>
      <c r="GS211" s="3"/>
      <c r="GT211" s="3"/>
      <c r="GU211" s="3"/>
      <c r="GV211" s="3"/>
      <c r="GW211" s="3"/>
      <c r="GX211" s="3"/>
      <c r="GY211" s="3"/>
      <c r="GZ211" s="3"/>
      <c r="HA211" s="3"/>
      <c r="HB211" s="3"/>
      <c r="HC211" s="3"/>
      <c r="HD211" s="3"/>
      <c r="HE211" s="3"/>
      <c r="HF211" s="3"/>
      <c r="HG211" s="3"/>
      <c r="HH211" s="3"/>
      <c r="HI211" s="3"/>
      <c r="HJ211" s="3"/>
      <c r="HK211" s="3"/>
      <c r="HL211" s="3"/>
      <c r="HM211" s="3"/>
      <c r="HN211" s="3"/>
      <c r="HO211" s="3"/>
      <c r="HP211" s="3"/>
      <c r="HQ211" s="3"/>
      <c r="HR211" s="3"/>
      <c r="HS211" s="3"/>
      <c r="HT211" s="3"/>
      <c r="HU211" s="3"/>
      <c r="HV211" s="3"/>
      <c r="HW211" s="3"/>
      <c r="HX211" s="3"/>
      <c r="HY211" s="3"/>
      <c r="HZ211" s="3"/>
      <c r="IA211" s="3"/>
      <c r="IB211" s="3"/>
      <c r="IC211" s="3"/>
      <c r="ID211" s="3"/>
      <c r="IE211" s="3"/>
      <c r="IF211" s="3"/>
      <c r="IG211" s="3"/>
      <c r="IH211" s="3"/>
      <c r="II211" s="3"/>
    </row>
    <row r="212" spans="3:243" ht="12.75"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4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  <c r="EX212" s="3"/>
      <c r="EY212" s="3"/>
      <c r="EZ212" s="3"/>
      <c r="FA212" s="3"/>
      <c r="FB212" s="3"/>
      <c r="FC212" s="3"/>
      <c r="FD212" s="3"/>
      <c r="FE212" s="3"/>
      <c r="FF212" s="3"/>
      <c r="FG212" s="3"/>
      <c r="FH212" s="3"/>
      <c r="FI212" s="3"/>
      <c r="FJ212" s="3"/>
      <c r="FK212" s="3"/>
      <c r="FL212" s="3"/>
      <c r="FM212" s="3"/>
      <c r="FN212" s="3"/>
      <c r="FO212" s="3"/>
      <c r="FP212" s="3"/>
      <c r="FQ212" s="3"/>
      <c r="FR212" s="3"/>
      <c r="FS212" s="3"/>
      <c r="FT212" s="3"/>
      <c r="FU212" s="3"/>
      <c r="FV212" s="3"/>
      <c r="FW212" s="3"/>
      <c r="FX212" s="3"/>
      <c r="FY212" s="3"/>
      <c r="FZ212" s="3"/>
      <c r="GA212" s="3"/>
      <c r="GB212" s="3"/>
      <c r="GC212" s="3"/>
      <c r="GD212" s="3"/>
      <c r="GE212" s="3"/>
      <c r="GF212" s="3"/>
      <c r="GG212" s="3"/>
      <c r="GH212" s="3"/>
      <c r="GI212" s="3"/>
      <c r="GJ212" s="3"/>
      <c r="GK212" s="3"/>
      <c r="GL212" s="3"/>
      <c r="GM212" s="3"/>
      <c r="GN212" s="3"/>
      <c r="GO212" s="3"/>
      <c r="GP212" s="3"/>
      <c r="GQ212" s="3"/>
      <c r="GR212" s="3"/>
      <c r="GS212" s="3"/>
      <c r="GT212" s="3"/>
      <c r="GU212" s="3"/>
      <c r="GV212" s="3"/>
      <c r="GW212" s="3"/>
      <c r="GX212" s="3"/>
      <c r="GY212" s="3"/>
      <c r="GZ212" s="3"/>
      <c r="HA212" s="3"/>
      <c r="HB212" s="3"/>
      <c r="HC212" s="3"/>
      <c r="HD212" s="3"/>
      <c r="HE212" s="3"/>
      <c r="HF212" s="3"/>
      <c r="HG212" s="3"/>
      <c r="HH212" s="3"/>
      <c r="HI212" s="3"/>
      <c r="HJ212" s="3"/>
      <c r="HK212" s="3"/>
      <c r="HL212" s="3"/>
      <c r="HM212" s="3"/>
      <c r="HN212" s="3"/>
      <c r="HO212" s="3"/>
      <c r="HP212" s="3"/>
      <c r="HQ212" s="3"/>
      <c r="HR212" s="3"/>
      <c r="HS212" s="3"/>
      <c r="HT212" s="3"/>
      <c r="HU212" s="3"/>
      <c r="HV212" s="3"/>
      <c r="HW212" s="3"/>
      <c r="HX212" s="3"/>
      <c r="HY212" s="3"/>
      <c r="HZ212" s="3"/>
      <c r="IA212" s="3"/>
      <c r="IB212" s="3"/>
      <c r="IC212" s="3"/>
      <c r="ID212" s="3"/>
      <c r="IE212" s="3"/>
      <c r="IF212" s="3"/>
      <c r="IG212" s="3"/>
      <c r="IH212" s="3"/>
      <c r="II212" s="3"/>
    </row>
    <row r="213" spans="3:243" ht="12.75"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4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  <c r="EX213" s="3"/>
      <c r="EY213" s="3"/>
      <c r="EZ213" s="3"/>
      <c r="FA213" s="3"/>
      <c r="FB213" s="3"/>
      <c r="FC213" s="3"/>
      <c r="FD213" s="3"/>
      <c r="FE213" s="3"/>
      <c r="FF213" s="3"/>
      <c r="FG213" s="3"/>
      <c r="FH213" s="3"/>
      <c r="FI213" s="3"/>
      <c r="FJ213" s="3"/>
      <c r="FK213" s="3"/>
      <c r="FL213" s="3"/>
      <c r="FM213" s="3"/>
      <c r="FN213" s="3"/>
      <c r="FO213" s="3"/>
      <c r="FP213" s="3"/>
      <c r="FQ213" s="3"/>
      <c r="FR213" s="3"/>
      <c r="FS213" s="3"/>
      <c r="FT213" s="3"/>
      <c r="FU213" s="3"/>
      <c r="FV213" s="3"/>
      <c r="FW213" s="3"/>
      <c r="FX213" s="3"/>
      <c r="FY213" s="3"/>
      <c r="FZ213" s="3"/>
      <c r="GA213" s="3"/>
      <c r="GB213" s="3"/>
      <c r="GC213" s="3"/>
      <c r="GD213" s="3"/>
      <c r="GE213" s="3"/>
      <c r="GF213" s="3"/>
      <c r="GG213" s="3"/>
      <c r="GH213" s="3"/>
      <c r="GI213" s="3"/>
      <c r="GJ213" s="3"/>
      <c r="GK213" s="3"/>
      <c r="GL213" s="3"/>
      <c r="GM213" s="3"/>
      <c r="GN213" s="3"/>
      <c r="GO213" s="3"/>
      <c r="GP213" s="3"/>
      <c r="GQ213" s="3"/>
      <c r="GR213" s="3"/>
      <c r="GS213" s="3"/>
      <c r="GT213" s="3"/>
      <c r="GU213" s="3"/>
      <c r="GV213" s="3"/>
      <c r="GW213" s="3"/>
      <c r="GX213" s="3"/>
      <c r="GY213" s="3"/>
      <c r="GZ213" s="3"/>
      <c r="HA213" s="3"/>
      <c r="HB213" s="3"/>
      <c r="HC213" s="3"/>
      <c r="HD213" s="3"/>
      <c r="HE213" s="3"/>
      <c r="HF213" s="3"/>
      <c r="HG213" s="3"/>
      <c r="HH213" s="3"/>
      <c r="HI213" s="3"/>
      <c r="HJ213" s="3"/>
      <c r="HK213" s="3"/>
      <c r="HL213" s="3"/>
      <c r="HM213" s="3"/>
      <c r="HN213" s="3"/>
      <c r="HO213" s="3"/>
      <c r="HP213" s="3"/>
      <c r="HQ213" s="3"/>
      <c r="HR213" s="3"/>
      <c r="HS213" s="3"/>
      <c r="HT213" s="3"/>
      <c r="HU213" s="3"/>
      <c r="HV213" s="3"/>
      <c r="HW213" s="3"/>
      <c r="HX213" s="3"/>
      <c r="HY213" s="3"/>
      <c r="HZ213" s="3"/>
      <c r="IA213" s="3"/>
      <c r="IB213" s="3"/>
      <c r="IC213" s="3"/>
      <c r="ID213" s="3"/>
      <c r="IE213" s="3"/>
      <c r="IF213" s="3"/>
      <c r="IG213" s="3"/>
      <c r="IH213" s="3"/>
      <c r="II213" s="3"/>
    </row>
    <row r="214" spans="3:243" ht="12.75"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4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  <c r="EX214" s="3"/>
      <c r="EY214" s="3"/>
      <c r="EZ214" s="3"/>
      <c r="FA214" s="3"/>
      <c r="FB214" s="3"/>
      <c r="FC214" s="3"/>
      <c r="FD214" s="3"/>
      <c r="FE214" s="3"/>
      <c r="FF214" s="3"/>
      <c r="FG214" s="3"/>
      <c r="FH214" s="3"/>
      <c r="FI214" s="3"/>
      <c r="FJ214" s="3"/>
      <c r="FK214" s="3"/>
      <c r="FL214" s="3"/>
      <c r="FM214" s="3"/>
      <c r="FN214" s="3"/>
      <c r="FO214" s="3"/>
      <c r="FP214" s="3"/>
      <c r="FQ214" s="3"/>
      <c r="FR214" s="3"/>
      <c r="FS214" s="3"/>
      <c r="FT214" s="3"/>
      <c r="FU214" s="3"/>
      <c r="FV214" s="3"/>
      <c r="FW214" s="3"/>
      <c r="FX214" s="3"/>
      <c r="FY214" s="3"/>
      <c r="FZ214" s="3"/>
      <c r="GA214" s="3"/>
      <c r="GB214" s="3"/>
      <c r="GC214" s="3"/>
      <c r="GD214" s="3"/>
      <c r="GE214" s="3"/>
      <c r="GF214" s="3"/>
      <c r="GG214" s="3"/>
      <c r="GH214" s="3"/>
      <c r="GI214" s="3"/>
      <c r="GJ214" s="3"/>
      <c r="GK214" s="3"/>
      <c r="GL214" s="3"/>
      <c r="GM214" s="3"/>
      <c r="GN214" s="3"/>
      <c r="GO214" s="3"/>
      <c r="GP214" s="3"/>
      <c r="GQ214" s="3"/>
      <c r="GR214" s="3"/>
      <c r="GS214" s="3"/>
      <c r="GT214" s="3"/>
      <c r="GU214" s="3"/>
      <c r="GV214" s="3"/>
      <c r="GW214" s="3"/>
      <c r="GX214" s="3"/>
      <c r="GY214" s="3"/>
      <c r="GZ214" s="3"/>
      <c r="HA214" s="3"/>
      <c r="HB214" s="3"/>
      <c r="HC214" s="3"/>
      <c r="HD214" s="3"/>
      <c r="HE214" s="3"/>
      <c r="HF214" s="3"/>
      <c r="HG214" s="3"/>
      <c r="HH214" s="3"/>
      <c r="HI214" s="3"/>
      <c r="HJ214" s="3"/>
      <c r="HK214" s="3"/>
      <c r="HL214" s="3"/>
      <c r="HM214" s="3"/>
      <c r="HN214" s="3"/>
      <c r="HO214" s="3"/>
      <c r="HP214" s="3"/>
      <c r="HQ214" s="3"/>
      <c r="HR214" s="3"/>
      <c r="HS214" s="3"/>
      <c r="HT214" s="3"/>
      <c r="HU214" s="3"/>
      <c r="HV214" s="3"/>
      <c r="HW214" s="3"/>
      <c r="HX214" s="3"/>
      <c r="HY214" s="3"/>
      <c r="HZ214" s="3"/>
      <c r="IA214" s="3"/>
      <c r="IB214" s="3"/>
      <c r="IC214" s="3"/>
      <c r="ID214" s="3"/>
      <c r="IE214" s="3"/>
      <c r="IF214" s="3"/>
      <c r="IG214" s="3"/>
      <c r="IH214" s="3"/>
      <c r="II214" s="3"/>
    </row>
    <row r="215" spans="3:243" ht="12.75"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4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  <c r="EX215" s="3"/>
      <c r="EY215" s="3"/>
      <c r="EZ215" s="3"/>
      <c r="FA215" s="3"/>
      <c r="FB215" s="3"/>
      <c r="FC215" s="3"/>
      <c r="FD215" s="3"/>
      <c r="FE215" s="3"/>
      <c r="FF215" s="3"/>
      <c r="FG215" s="3"/>
      <c r="FH215" s="3"/>
      <c r="FI215" s="3"/>
      <c r="FJ215" s="3"/>
      <c r="FK215" s="3"/>
      <c r="FL215" s="3"/>
      <c r="FM215" s="3"/>
      <c r="FN215" s="3"/>
      <c r="FO215" s="3"/>
      <c r="FP215" s="3"/>
      <c r="FQ215" s="3"/>
      <c r="FR215" s="3"/>
      <c r="FS215" s="3"/>
      <c r="FT215" s="3"/>
      <c r="FU215" s="3"/>
      <c r="FV215" s="3"/>
      <c r="FW215" s="3"/>
      <c r="FX215" s="3"/>
      <c r="FY215" s="3"/>
      <c r="FZ215" s="3"/>
      <c r="GA215" s="3"/>
      <c r="GB215" s="3"/>
      <c r="GC215" s="3"/>
      <c r="GD215" s="3"/>
      <c r="GE215" s="3"/>
      <c r="GF215" s="3"/>
      <c r="GG215" s="3"/>
      <c r="GH215" s="3"/>
      <c r="GI215" s="3"/>
      <c r="GJ215" s="3"/>
      <c r="GK215" s="3"/>
      <c r="GL215" s="3"/>
      <c r="GM215" s="3"/>
      <c r="GN215" s="3"/>
      <c r="GO215" s="3"/>
      <c r="GP215" s="3"/>
      <c r="GQ215" s="3"/>
      <c r="GR215" s="3"/>
      <c r="GS215" s="3"/>
      <c r="GT215" s="3"/>
      <c r="GU215" s="3"/>
      <c r="GV215" s="3"/>
      <c r="GW215" s="3"/>
      <c r="GX215" s="3"/>
      <c r="GY215" s="3"/>
      <c r="GZ215" s="3"/>
      <c r="HA215" s="3"/>
      <c r="HB215" s="3"/>
      <c r="HC215" s="3"/>
      <c r="HD215" s="3"/>
      <c r="HE215" s="3"/>
      <c r="HF215" s="3"/>
      <c r="HG215" s="3"/>
      <c r="HH215" s="3"/>
      <c r="HI215" s="3"/>
      <c r="HJ215" s="3"/>
      <c r="HK215" s="3"/>
      <c r="HL215" s="3"/>
      <c r="HM215" s="3"/>
      <c r="HN215" s="3"/>
      <c r="HO215" s="3"/>
      <c r="HP215" s="3"/>
      <c r="HQ215" s="3"/>
      <c r="HR215" s="3"/>
      <c r="HS215" s="3"/>
      <c r="HT215" s="3"/>
      <c r="HU215" s="3"/>
      <c r="HV215" s="3"/>
      <c r="HW215" s="3"/>
      <c r="HX215" s="3"/>
      <c r="HY215" s="3"/>
      <c r="HZ215" s="3"/>
      <c r="IA215" s="3"/>
      <c r="IB215" s="3"/>
      <c r="IC215" s="3"/>
      <c r="ID215" s="3"/>
      <c r="IE215" s="3"/>
      <c r="IF215" s="3"/>
      <c r="IG215" s="3"/>
      <c r="IH215" s="3"/>
      <c r="II215" s="3"/>
    </row>
    <row r="216" spans="3:243" ht="12.75"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4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  <c r="EX216" s="3"/>
      <c r="EY216" s="3"/>
      <c r="EZ216" s="3"/>
      <c r="FA216" s="3"/>
      <c r="FB216" s="3"/>
      <c r="FC216" s="3"/>
      <c r="FD216" s="3"/>
      <c r="FE216" s="3"/>
      <c r="FF216" s="3"/>
      <c r="FG216" s="3"/>
      <c r="FH216" s="3"/>
      <c r="FI216" s="3"/>
      <c r="FJ216" s="3"/>
      <c r="FK216" s="3"/>
      <c r="FL216" s="3"/>
      <c r="FM216" s="3"/>
      <c r="FN216" s="3"/>
      <c r="FO216" s="3"/>
      <c r="FP216" s="3"/>
      <c r="FQ216" s="3"/>
      <c r="FR216" s="3"/>
      <c r="FS216" s="3"/>
      <c r="FT216" s="3"/>
      <c r="FU216" s="3"/>
      <c r="FV216" s="3"/>
      <c r="FW216" s="3"/>
      <c r="FX216" s="3"/>
      <c r="FY216" s="3"/>
      <c r="FZ216" s="3"/>
      <c r="GA216" s="3"/>
      <c r="GB216" s="3"/>
      <c r="GC216" s="3"/>
      <c r="GD216" s="3"/>
      <c r="GE216" s="3"/>
      <c r="GF216" s="3"/>
      <c r="GG216" s="3"/>
      <c r="GH216" s="3"/>
      <c r="GI216" s="3"/>
      <c r="GJ216" s="3"/>
      <c r="GK216" s="3"/>
      <c r="GL216" s="3"/>
      <c r="GM216" s="3"/>
      <c r="GN216" s="3"/>
      <c r="GO216" s="3"/>
      <c r="GP216" s="3"/>
      <c r="GQ216" s="3"/>
      <c r="GR216" s="3"/>
      <c r="GS216" s="3"/>
      <c r="GT216" s="3"/>
      <c r="GU216" s="3"/>
      <c r="GV216" s="3"/>
      <c r="GW216" s="3"/>
      <c r="GX216" s="3"/>
      <c r="GY216" s="3"/>
      <c r="GZ216" s="3"/>
      <c r="HA216" s="3"/>
      <c r="HB216" s="3"/>
      <c r="HC216" s="3"/>
      <c r="HD216" s="3"/>
      <c r="HE216" s="3"/>
      <c r="HF216" s="3"/>
      <c r="HG216" s="3"/>
      <c r="HH216" s="3"/>
      <c r="HI216" s="3"/>
      <c r="HJ216" s="3"/>
      <c r="HK216" s="3"/>
      <c r="HL216" s="3"/>
      <c r="HM216" s="3"/>
      <c r="HN216" s="3"/>
      <c r="HO216" s="3"/>
      <c r="HP216" s="3"/>
      <c r="HQ216" s="3"/>
      <c r="HR216" s="3"/>
      <c r="HS216" s="3"/>
      <c r="HT216" s="3"/>
      <c r="HU216" s="3"/>
      <c r="HV216" s="3"/>
      <c r="HW216" s="3"/>
      <c r="HX216" s="3"/>
      <c r="HY216" s="3"/>
      <c r="HZ216" s="3"/>
      <c r="IA216" s="3"/>
      <c r="IB216" s="3"/>
      <c r="IC216" s="3"/>
      <c r="ID216" s="3"/>
      <c r="IE216" s="3"/>
      <c r="IF216" s="3"/>
      <c r="IG216" s="3"/>
      <c r="IH216" s="3"/>
      <c r="II216" s="3"/>
    </row>
    <row r="217" spans="3:243" ht="12.75"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4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  <c r="EX217" s="3"/>
      <c r="EY217" s="3"/>
      <c r="EZ217" s="3"/>
      <c r="FA217" s="3"/>
      <c r="FB217" s="3"/>
      <c r="FC217" s="3"/>
      <c r="FD217" s="3"/>
      <c r="FE217" s="3"/>
      <c r="FF217" s="3"/>
      <c r="FG217" s="3"/>
      <c r="FH217" s="3"/>
      <c r="FI217" s="3"/>
      <c r="FJ217" s="3"/>
      <c r="FK217" s="3"/>
      <c r="FL217" s="3"/>
      <c r="FM217" s="3"/>
      <c r="FN217" s="3"/>
      <c r="FO217" s="3"/>
      <c r="FP217" s="3"/>
      <c r="FQ217" s="3"/>
      <c r="FR217" s="3"/>
      <c r="FS217" s="3"/>
      <c r="FT217" s="3"/>
      <c r="FU217" s="3"/>
      <c r="FV217" s="3"/>
      <c r="FW217" s="3"/>
      <c r="FX217" s="3"/>
      <c r="FY217" s="3"/>
      <c r="FZ217" s="3"/>
      <c r="GA217" s="3"/>
      <c r="GB217" s="3"/>
      <c r="GC217" s="3"/>
      <c r="GD217" s="3"/>
      <c r="GE217" s="3"/>
      <c r="GF217" s="3"/>
      <c r="GG217" s="3"/>
      <c r="GH217" s="3"/>
      <c r="GI217" s="3"/>
      <c r="GJ217" s="3"/>
      <c r="GK217" s="3"/>
      <c r="GL217" s="3"/>
      <c r="GM217" s="3"/>
      <c r="GN217" s="3"/>
      <c r="GO217" s="3"/>
      <c r="GP217" s="3"/>
      <c r="GQ217" s="3"/>
      <c r="GR217" s="3"/>
      <c r="GS217" s="3"/>
      <c r="GT217" s="3"/>
      <c r="GU217" s="3"/>
      <c r="GV217" s="3"/>
      <c r="GW217" s="3"/>
      <c r="GX217" s="3"/>
      <c r="GY217" s="3"/>
      <c r="GZ217" s="3"/>
      <c r="HA217" s="3"/>
      <c r="HB217" s="3"/>
      <c r="HC217" s="3"/>
      <c r="HD217" s="3"/>
      <c r="HE217" s="3"/>
      <c r="HF217" s="3"/>
      <c r="HG217" s="3"/>
      <c r="HH217" s="3"/>
      <c r="HI217" s="3"/>
      <c r="HJ217" s="3"/>
      <c r="HK217" s="3"/>
      <c r="HL217" s="3"/>
      <c r="HM217" s="3"/>
      <c r="HN217" s="3"/>
      <c r="HO217" s="3"/>
      <c r="HP217" s="3"/>
      <c r="HQ217" s="3"/>
      <c r="HR217" s="3"/>
      <c r="HS217" s="3"/>
      <c r="HT217" s="3"/>
      <c r="HU217" s="3"/>
      <c r="HV217" s="3"/>
      <c r="HW217" s="3"/>
      <c r="HX217" s="3"/>
      <c r="HY217" s="3"/>
      <c r="HZ217" s="3"/>
      <c r="IA217" s="3"/>
      <c r="IB217" s="3"/>
      <c r="IC217" s="3"/>
      <c r="ID217" s="3"/>
      <c r="IE217" s="3"/>
      <c r="IF217" s="3"/>
      <c r="IG217" s="3"/>
      <c r="IH217" s="3"/>
      <c r="II217" s="3"/>
    </row>
    <row r="218" spans="3:243" ht="12.75"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4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  <c r="EX218" s="3"/>
      <c r="EY218" s="3"/>
      <c r="EZ218" s="3"/>
      <c r="FA218" s="3"/>
      <c r="FB218" s="3"/>
      <c r="FC218" s="3"/>
      <c r="FD218" s="3"/>
      <c r="FE218" s="3"/>
      <c r="FF218" s="3"/>
      <c r="FG218" s="3"/>
      <c r="FH218" s="3"/>
      <c r="FI218" s="3"/>
      <c r="FJ218" s="3"/>
      <c r="FK218" s="3"/>
      <c r="FL218" s="3"/>
      <c r="FM218" s="3"/>
      <c r="FN218" s="3"/>
      <c r="FO218" s="3"/>
      <c r="FP218" s="3"/>
      <c r="FQ218" s="3"/>
      <c r="FR218" s="3"/>
      <c r="FS218" s="3"/>
      <c r="FT218" s="3"/>
      <c r="FU218" s="3"/>
      <c r="FV218" s="3"/>
      <c r="FW218" s="3"/>
      <c r="FX218" s="3"/>
      <c r="FY218" s="3"/>
      <c r="FZ218" s="3"/>
      <c r="GA218" s="3"/>
      <c r="GB218" s="3"/>
      <c r="GC218" s="3"/>
      <c r="GD218" s="3"/>
      <c r="GE218" s="3"/>
      <c r="GF218" s="3"/>
      <c r="GG218" s="3"/>
      <c r="GH218" s="3"/>
      <c r="GI218" s="3"/>
      <c r="GJ218" s="3"/>
      <c r="GK218" s="3"/>
      <c r="GL218" s="3"/>
      <c r="GM218" s="3"/>
      <c r="GN218" s="3"/>
      <c r="GO218" s="3"/>
      <c r="GP218" s="3"/>
      <c r="GQ218" s="3"/>
      <c r="GR218" s="3"/>
      <c r="GS218" s="3"/>
      <c r="GT218" s="3"/>
      <c r="GU218" s="3"/>
      <c r="GV218" s="3"/>
      <c r="GW218" s="3"/>
      <c r="GX218" s="3"/>
      <c r="GY218" s="3"/>
      <c r="GZ218" s="3"/>
      <c r="HA218" s="3"/>
      <c r="HB218" s="3"/>
      <c r="HC218" s="3"/>
      <c r="HD218" s="3"/>
      <c r="HE218" s="3"/>
      <c r="HF218" s="3"/>
      <c r="HG218" s="3"/>
      <c r="HH218" s="3"/>
      <c r="HI218" s="3"/>
      <c r="HJ218" s="3"/>
      <c r="HK218" s="3"/>
      <c r="HL218" s="3"/>
      <c r="HM218" s="3"/>
      <c r="HN218" s="3"/>
      <c r="HO218" s="3"/>
      <c r="HP218" s="3"/>
      <c r="HQ218" s="3"/>
      <c r="HR218" s="3"/>
      <c r="HS218" s="3"/>
      <c r="HT218" s="3"/>
      <c r="HU218" s="3"/>
      <c r="HV218" s="3"/>
      <c r="HW218" s="3"/>
      <c r="HX218" s="3"/>
      <c r="HY218" s="3"/>
      <c r="HZ218" s="3"/>
      <c r="IA218" s="3"/>
      <c r="IB218" s="3"/>
      <c r="IC218" s="3"/>
      <c r="ID218" s="3"/>
      <c r="IE218" s="3"/>
      <c r="IF218" s="3"/>
      <c r="IG218" s="3"/>
      <c r="IH218" s="3"/>
      <c r="II218" s="3"/>
    </row>
    <row r="219" spans="3:243" ht="12.75"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4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  <c r="EX219" s="3"/>
      <c r="EY219" s="3"/>
      <c r="EZ219" s="3"/>
      <c r="FA219" s="3"/>
      <c r="FB219" s="3"/>
      <c r="FC219" s="3"/>
      <c r="FD219" s="3"/>
      <c r="FE219" s="3"/>
      <c r="FF219" s="3"/>
      <c r="FG219" s="3"/>
      <c r="FH219" s="3"/>
      <c r="FI219" s="3"/>
      <c r="FJ219" s="3"/>
      <c r="FK219" s="3"/>
      <c r="FL219" s="3"/>
      <c r="FM219" s="3"/>
      <c r="FN219" s="3"/>
      <c r="FO219" s="3"/>
      <c r="FP219" s="3"/>
      <c r="FQ219" s="3"/>
      <c r="FR219" s="3"/>
      <c r="FS219" s="3"/>
      <c r="FT219" s="3"/>
      <c r="FU219" s="3"/>
      <c r="FV219" s="3"/>
      <c r="FW219" s="3"/>
      <c r="FX219" s="3"/>
      <c r="FY219" s="3"/>
      <c r="FZ219" s="3"/>
      <c r="GA219" s="3"/>
      <c r="GB219" s="3"/>
      <c r="GC219" s="3"/>
      <c r="GD219" s="3"/>
      <c r="GE219" s="3"/>
      <c r="GF219" s="3"/>
      <c r="GG219" s="3"/>
      <c r="GH219" s="3"/>
      <c r="GI219" s="3"/>
      <c r="GJ219" s="3"/>
      <c r="GK219" s="3"/>
      <c r="GL219" s="3"/>
      <c r="GM219" s="3"/>
      <c r="GN219" s="3"/>
      <c r="GO219" s="3"/>
      <c r="GP219" s="3"/>
      <c r="GQ219" s="3"/>
      <c r="GR219" s="3"/>
      <c r="GS219" s="3"/>
      <c r="GT219" s="3"/>
      <c r="GU219" s="3"/>
      <c r="GV219" s="3"/>
      <c r="GW219" s="3"/>
      <c r="GX219" s="3"/>
      <c r="GY219" s="3"/>
      <c r="GZ219" s="3"/>
      <c r="HA219" s="3"/>
      <c r="HB219" s="3"/>
      <c r="HC219" s="3"/>
      <c r="HD219" s="3"/>
      <c r="HE219" s="3"/>
      <c r="HF219" s="3"/>
      <c r="HG219" s="3"/>
      <c r="HH219" s="3"/>
      <c r="HI219" s="3"/>
      <c r="HJ219" s="3"/>
      <c r="HK219" s="3"/>
      <c r="HL219" s="3"/>
      <c r="HM219" s="3"/>
      <c r="HN219" s="3"/>
      <c r="HO219" s="3"/>
      <c r="HP219" s="3"/>
      <c r="HQ219" s="3"/>
      <c r="HR219" s="3"/>
      <c r="HS219" s="3"/>
      <c r="HT219" s="3"/>
      <c r="HU219" s="3"/>
      <c r="HV219" s="3"/>
      <c r="HW219" s="3"/>
      <c r="HX219" s="3"/>
      <c r="HY219" s="3"/>
      <c r="HZ219" s="3"/>
      <c r="IA219" s="3"/>
      <c r="IB219" s="3"/>
      <c r="IC219" s="3"/>
      <c r="ID219" s="3"/>
      <c r="IE219" s="3"/>
      <c r="IF219" s="3"/>
      <c r="IG219" s="3"/>
      <c r="IH219" s="3"/>
      <c r="II219" s="3"/>
    </row>
    <row r="220" spans="3:243" ht="12.75"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4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  <c r="EX220" s="3"/>
      <c r="EY220" s="3"/>
      <c r="EZ220" s="3"/>
      <c r="FA220" s="3"/>
      <c r="FB220" s="3"/>
      <c r="FC220" s="3"/>
      <c r="FD220" s="3"/>
      <c r="FE220" s="3"/>
      <c r="FF220" s="3"/>
      <c r="FG220" s="3"/>
      <c r="FH220" s="3"/>
      <c r="FI220" s="3"/>
      <c r="FJ220" s="3"/>
      <c r="FK220" s="3"/>
      <c r="FL220" s="3"/>
      <c r="FM220" s="3"/>
      <c r="FN220" s="3"/>
      <c r="FO220" s="3"/>
      <c r="FP220" s="3"/>
      <c r="FQ220" s="3"/>
      <c r="FR220" s="3"/>
      <c r="FS220" s="3"/>
      <c r="FT220" s="3"/>
      <c r="FU220" s="3"/>
      <c r="FV220" s="3"/>
      <c r="FW220" s="3"/>
      <c r="FX220" s="3"/>
      <c r="FY220" s="3"/>
      <c r="FZ220" s="3"/>
      <c r="GA220" s="3"/>
      <c r="GB220" s="3"/>
      <c r="GC220" s="3"/>
      <c r="GD220" s="3"/>
      <c r="GE220" s="3"/>
      <c r="GF220" s="3"/>
      <c r="GG220" s="3"/>
      <c r="GH220" s="3"/>
      <c r="GI220" s="3"/>
      <c r="GJ220" s="3"/>
      <c r="GK220" s="3"/>
      <c r="GL220" s="3"/>
      <c r="GM220" s="3"/>
      <c r="GN220" s="3"/>
      <c r="GO220" s="3"/>
      <c r="GP220" s="3"/>
      <c r="GQ220" s="3"/>
      <c r="GR220" s="3"/>
      <c r="GS220" s="3"/>
      <c r="GT220" s="3"/>
      <c r="GU220" s="3"/>
      <c r="GV220" s="3"/>
      <c r="GW220" s="3"/>
      <c r="GX220" s="3"/>
      <c r="GY220" s="3"/>
      <c r="GZ220" s="3"/>
      <c r="HA220" s="3"/>
      <c r="HB220" s="3"/>
      <c r="HC220" s="3"/>
      <c r="HD220" s="3"/>
      <c r="HE220" s="3"/>
      <c r="HF220" s="3"/>
      <c r="HG220" s="3"/>
      <c r="HH220" s="3"/>
      <c r="HI220" s="3"/>
      <c r="HJ220" s="3"/>
      <c r="HK220" s="3"/>
      <c r="HL220" s="3"/>
      <c r="HM220" s="3"/>
      <c r="HN220" s="3"/>
      <c r="HO220" s="3"/>
      <c r="HP220" s="3"/>
      <c r="HQ220" s="3"/>
      <c r="HR220" s="3"/>
      <c r="HS220" s="3"/>
      <c r="HT220" s="3"/>
      <c r="HU220" s="3"/>
      <c r="HV220" s="3"/>
      <c r="HW220" s="3"/>
      <c r="HX220" s="3"/>
      <c r="HY220" s="3"/>
      <c r="HZ220" s="3"/>
      <c r="IA220" s="3"/>
      <c r="IB220" s="3"/>
      <c r="IC220" s="3"/>
      <c r="ID220" s="3"/>
      <c r="IE220" s="3"/>
      <c r="IF220" s="3"/>
      <c r="IG220" s="3"/>
      <c r="IH220" s="3"/>
      <c r="II220" s="3"/>
    </row>
    <row r="221" spans="3:243" ht="12.75"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4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  <c r="EX221" s="3"/>
      <c r="EY221" s="3"/>
      <c r="EZ221" s="3"/>
      <c r="FA221" s="3"/>
      <c r="FB221" s="3"/>
      <c r="FC221" s="3"/>
      <c r="FD221" s="3"/>
      <c r="FE221" s="3"/>
      <c r="FF221" s="3"/>
      <c r="FG221" s="3"/>
      <c r="FH221" s="3"/>
      <c r="FI221" s="3"/>
      <c r="FJ221" s="3"/>
      <c r="FK221" s="3"/>
      <c r="FL221" s="3"/>
      <c r="FM221" s="3"/>
      <c r="FN221" s="3"/>
      <c r="FO221" s="3"/>
      <c r="FP221" s="3"/>
      <c r="FQ221" s="3"/>
      <c r="FR221" s="3"/>
      <c r="FS221" s="3"/>
      <c r="FT221" s="3"/>
      <c r="FU221" s="3"/>
      <c r="FV221" s="3"/>
      <c r="FW221" s="3"/>
      <c r="FX221" s="3"/>
      <c r="FY221" s="3"/>
      <c r="FZ221" s="3"/>
      <c r="GA221" s="3"/>
      <c r="GB221" s="3"/>
      <c r="GC221" s="3"/>
      <c r="GD221" s="3"/>
      <c r="GE221" s="3"/>
      <c r="GF221" s="3"/>
      <c r="GG221" s="3"/>
      <c r="GH221" s="3"/>
      <c r="GI221" s="3"/>
      <c r="GJ221" s="3"/>
      <c r="GK221" s="3"/>
      <c r="GL221" s="3"/>
      <c r="GM221" s="3"/>
      <c r="GN221" s="3"/>
      <c r="GO221" s="3"/>
      <c r="GP221" s="3"/>
      <c r="GQ221" s="3"/>
      <c r="GR221" s="3"/>
      <c r="GS221" s="3"/>
      <c r="GT221" s="3"/>
      <c r="GU221" s="3"/>
      <c r="GV221" s="3"/>
      <c r="GW221" s="3"/>
      <c r="GX221" s="3"/>
      <c r="GY221" s="3"/>
      <c r="GZ221" s="3"/>
      <c r="HA221" s="3"/>
      <c r="HB221" s="3"/>
      <c r="HC221" s="3"/>
      <c r="HD221" s="3"/>
      <c r="HE221" s="3"/>
      <c r="HF221" s="3"/>
      <c r="HG221" s="3"/>
      <c r="HH221" s="3"/>
      <c r="HI221" s="3"/>
      <c r="HJ221" s="3"/>
      <c r="HK221" s="3"/>
      <c r="HL221" s="3"/>
      <c r="HM221" s="3"/>
      <c r="HN221" s="3"/>
      <c r="HO221" s="3"/>
      <c r="HP221" s="3"/>
      <c r="HQ221" s="3"/>
      <c r="HR221" s="3"/>
      <c r="HS221" s="3"/>
      <c r="HT221" s="3"/>
      <c r="HU221" s="3"/>
      <c r="HV221" s="3"/>
      <c r="HW221" s="3"/>
      <c r="HX221" s="3"/>
      <c r="HY221" s="3"/>
      <c r="HZ221" s="3"/>
      <c r="IA221" s="3"/>
      <c r="IB221" s="3"/>
      <c r="IC221" s="3"/>
      <c r="ID221" s="3"/>
      <c r="IE221" s="3"/>
      <c r="IF221" s="3"/>
      <c r="IG221" s="3"/>
      <c r="IH221" s="3"/>
      <c r="II221" s="3"/>
    </row>
    <row r="222" spans="3:243" ht="12.75"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4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  <c r="FH222" s="3"/>
      <c r="FI222" s="3"/>
      <c r="FJ222" s="3"/>
      <c r="FK222" s="3"/>
      <c r="FL222" s="3"/>
      <c r="FM222" s="3"/>
      <c r="FN222" s="3"/>
      <c r="FO222" s="3"/>
      <c r="FP222" s="3"/>
      <c r="FQ222" s="3"/>
      <c r="FR222" s="3"/>
      <c r="FS222" s="3"/>
      <c r="FT222" s="3"/>
      <c r="FU222" s="3"/>
      <c r="FV222" s="3"/>
      <c r="FW222" s="3"/>
      <c r="FX222" s="3"/>
      <c r="FY222" s="3"/>
      <c r="FZ222" s="3"/>
      <c r="GA222" s="3"/>
      <c r="GB222" s="3"/>
      <c r="GC222" s="3"/>
      <c r="GD222" s="3"/>
      <c r="GE222" s="3"/>
      <c r="GF222" s="3"/>
      <c r="GG222" s="3"/>
      <c r="GH222" s="3"/>
      <c r="GI222" s="3"/>
      <c r="GJ222" s="3"/>
      <c r="GK222" s="3"/>
      <c r="GL222" s="3"/>
      <c r="GM222" s="3"/>
      <c r="GN222" s="3"/>
      <c r="GO222" s="3"/>
      <c r="GP222" s="3"/>
      <c r="GQ222" s="3"/>
      <c r="GR222" s="3"/>
      <c r="GS222" s="3"/>
      <c r="GT222" s="3"/>
      <c r="GU222" s="3"/>
      <c r="GV222" s="3"/>
      <c r="GW222" s="3"/>
      <c r="GX222" s="3"/>
      <c r="GY222" s="3"/>
      <c r="GZ222" s="3"/>
      <c r="HA222" s="3"/>
      <c r="HB222" s="3"/>
      <c r="HC222" s="3"/>
      <c r="HD222" s="3"/>
      <c r="HE222" s="3"/>
      <c r="HF222" s="3"/>
      <c r="HG222" s="3"/>
      <c r="HH222" s="3"/>
      <c r="HI222" s="3"/>
      <c r="HJ222" s="3"/>
      <c r="HK222" s="3"/>
      <c r="HL222" s="3"/>
      <c r="HM222" s="3"/>
      <c r="HN222" s="3"/>
      <c r="HO222" s="3"/>
      <c r="HP222" s="3"/>
      <c r="HQ222" s="3"/>
      <c r="HR222" s="3"/>
      <c r="HS222" s="3"/>
      <c r="HT222" s="3"/>
      <c r="HU222" s="3"/>
      <c r="HV222" s="3"/>
      <c r="HW222" s="3"/>
      <c r="HX222" s="3"/>
      <c r="HY222" s="3"/>
      <c r="HZ222" s="3"/>
      <c r="IA222" s="3"/>
      <c r="IB222" s="3"/>
      <c r="IC222" s="3"/>
      <c r="ID222" s="3"/>
      <c r="IE222" s="3"/>
      <c r="IF222" s="3"/>
      <c r="IG222" s="3"/>
      <c r="IH222" s="3"/>
      <c r="II222" s="3"/>
    </row>
    <row r="223" spans="3:243" ht="12.75"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4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  <c r="FH223" s="3"/>
      <c r="FI223" s="3"/>
      <c r="FJ223" s="3"/>
      <c r="FK223" s="3"/>
      <c r="FL223" s="3"/>
      <c r="FM223" s="3"/>
      <c r="FN223" s="3"/>
      <c r="FO223" s="3"/>
      <c r="FP223" s="3"/>
      <c r="FQ223" s="3"/>
      <c r="FR223" s="3"/>
      <c r="FS223" s="3"/>
      <c r="FT223" s="3"/>
      <c r="FU223" s="3"/>
      <c r="FV223" s="3"/>
      <c r="FW223" s="3"/>
      <c r="FX223" s="3"/>
      <c r="FY223" s="3"/>
      <c r="FZ223" s="3"/>
      <c r="GA223" s="3"/>
      <c r="GB223" s="3"/>
      <c r="GC223" s="3"/>
      <c r="GD223" s="3"/>
      <c r="GE223" s="3"/>
      <c r="GF223" s="3"/>
      <c r="GG223" s="3"/>
      <c r="GH223" s="3"/>
      <c r="GI223" s="3"/>
      <c r="GJ223" s="3"/>
      <c r="GK223" s="3"/>
      <c r="GL223" s="3"/>
      <c r="GM223" s="3"/>
      <c r="GN223" s="3"/>
      <c r="GO223" s="3"/>
      <c r="GP223" s="3"/>
      <c r="GQ223" s="3"/>
      <c r="GR223" s="3"/>
      <c r="GS223" s="3"/>
      <c r="GT223" s="3"/>
      <c r="GU223" s="3"/>
      <c r="GV223" s="3"/>
      <c r="GW223" s="3"/>
      <c r="GX223" s="3"/>
      <c r="GY223" s="3"/>
      <c r="GZ223" s="3"/>
      <c r="HA223" s="3"/>
      <c r="HB223" s="3"/>
      <c r="HC223" s="3"/>
      <c r="HD223" s="3"/>
      <c r="HE223" s="3"/>
      <c r="HF223" s="3"/>
      <c r="HG223" s="3"/>
      <c r="HH223" s="3"/>
      <c r="HI223" s="3"/>
      <c r="HJ223" s="3"/>
      <c r="HK223" s="3"/>
      <c r="HL223" s="3"/>
      <c r="HM223" s="3"/>
      <c r="HN223" s="3"/>
      <c r="HO223" s="3"/>
      <c r="HP223" s="3"/>
      <c r="HQ223" s="3"/>
      <c r="HR223" s="3"/>
      <c r="HS223" s="3"/>
      <c r="HT223" s="3"/>
      <c r="HU223" s="3"/>
      <c r="HV223" s="3"/>
      <c r="HW223" s="3"/>
      <c r="HX223" s="3"/>
      <c r="HY223" s="3"/>
      <c r="HZ223" s="3"/>
      <c r="IA223" s="3"/>
      <c r="IB223" s="3"/>
      <c r="IC223" s="3"/>
      <c r="ID223" s="3"/>
      <c r="IE223" s="3"/>
      <c r="IF223" s="3"/>
      <c r="IG223" s="3"/>
      <c r="IH223" s="3"/>
      <c r="II223" s="3"/>
    </row>
    <row r="224" spans="3:243" ht="12.75"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4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  <c r="FH224" s="3"/>
      <c r="FI224" s="3"/>
      <c r="FJ224" s="3"/>
      <c r="FK224" s="3"/>
      <c r="FL224" s="3"/>
      <c r="FM224" s="3"/>
      <c r="FN224" s="3"/>
      <c r="FO224" s="3"/>
      <c r="FP224" s="3"/>
      <c r="FQ224" s="3"/>
      <c r="FR224" s="3"/>
      <c r="FS224" s="3"/>
      <c r="FT224" s="3"/>
      <c r="FU224" s="3"/>
      <c r="FV224" s="3"/>
      <c r="FW224" s="3"/>
      <c r="FX224" s="3"/>
      <c r="FY224" s="3"/>
      <c r="FZ224" s="3"/>
      <c r="GA224" s="3"/>
      <c r="GB224" s="3"/>
      <c r="GC224" s="3"/>
      <c r="GD224" s="3"/>
      <c r="GE224" s="3"/>
      <c r="GF224" s="3"/>
      <c r="GG224" s="3"/>
      <c r="GH224" s="3"/>
      <c r="GI224" s="3"/>
      <c r="GJ224" s="3"/>
      <c r="GK224" s="3"/>
      <c r="GL224" s="3"/>
      <c r="GM224" s="3"/>
      <c r="GN224" s="3"/>
      <c r="GO224" s="3"/>
      <c r="GP224" s="3"/>
      <c r="GQ224" s="3"/>
      <c r="GR224" s="3"/>
      <c r="GS224" s="3"/>
      <c r="GT224" s="3"/>
      <c r="GU224" s="3"/>
      <c r="GV224" s="3"/>
      <c r="GW224" s="3"/>
      <c r="GX224" s="3"/>
      <c r="GY224" s="3"/>
      <c r="GZ224" s="3"/>
      <c r="HA224" s="3"/>
      <c r="HB224" s="3"/>
      <c r="HC224" s="3"/>
      <c r="HD224" s="3"/>
      <c r="HE224" s="3"/>
      <c r="HF224" s="3"/>
      <c r="HG224" s="3"/>
      <c r="HH224" s="3"/>
      <c r="HI224" s="3"/>
      <c r="HJ224" s="3"/>
      <c r="HK224" s="3"/>
      <c r="HL224" s="3"/>
      <c r="HM224" s="3"/>
      <c r="HN224" s="3"/>
      <c r="HO224" s="3"/>
      <c r="HP224" s="3"/>
      <c r="HQ224" s="3"/>
      <c r="HR224" s="3"/>
      <c r="HS224" s="3"/>
      <c r="HT224" s="3"/>
      <c r="HU224" s="3"/>
      <c r="HV224" s="3"/>
      <c r="HW224" s="3"/>
      <c r="HX224" s="3"/>
      <c r="HY224" s="3"/>
      <c r="HZ224" s="3"/>
      <c r="IA224" s="3"/>
      <c r="IB224" s="3"/>
      <c r="IC224" s="3"/>
      <c r="ID224" s="3"/>
      <c r="IE224" s="3"/>
      <c r="IF224" s="3"/>
      <c r="IG224" s="3"/>
      <c r="IH224" s="3"/>
      <c r="II224" s="3"/>
    </row>
    <row r="225" spans="3:243" ht="12.75"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4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  <c r="FH225" s="3"/>
      <c r="FI225" s="3"/>
      <c r="FJ225" s="3"/>
      <c r="FK225" s="3"/>
      <c r="FL225" s="3"/>
      <c r="FM225" s="3"/>
      <c r="FN225" s="3"/>
      <c r="FO225" s="3"/>
      <c r="FP225" s="3"/>
      <c r="FQ225" s="3"/>
      <c r="FR225" s="3"/>
      <c r="FS225" s="3"/>
      <c r="FT225" s="3"/>
      <c r="FU225" s="3"/>
      <c r="FV225" s="3"/>
      <c r="FW225" s="3"/>
      <c r="FX225" s="3"/>
      <c r="FY225" s="3"/>
      <c r="FZ225" s="3"/>
      <c r="GA225" s="3"/>
      <c r="GB225" s="3"/>
      <c r="GC225" s="3"/>
      <c r="GD225" s="3"/>
      <c r="GE225" s="3"/>
      <c r="GF225" s="3"/>
      <c r="GG225" s="3"/>
      <c r="GH225" s="3"/>
      <c r="GI225" s="3"/>
      <c r="GJ225" s="3"/>
      <c r="GK225" s="3"/>
      <c r="GL225" s="3"/>
      <c r="GM225" s="3"/>
      <c r="GN225" s="3"/>
      <c r="GO225" s="3"/>
      <c r="GP225" s="3"/>
      <c r="GQ225" s="3"/>
      <c r="GR225" s="3"/>
      <c r="GS225" s="3"/>
      <c r="GT225" s="3"/>
      <c r="GU225" s="3"/>
      <c r="GV225" s="3"/>
      <c r="GW225" s="3"/>
      <c r="GX225" s="3"/>
      <c r="GY225" s="3"/>
      <c r="GZ225" s="3"/>
      <c r="HA225" s="3"/>
      <c r="HB225" s="3"/>
      <c r="HC225" s="3"/>
      <c r="HD225" s="3"/>
      <c r="HE225" s="3"/>
      <c r="HF225" s="3"/>
      <c r="HG225" s="3"/>
      <c r="HH225" s="3"/>
      <c r="HI225" s="3"/>
      <c r="HJ225" s="3"/>
      <c r="HK225" s="3"/>
      <c r="HL225" s="3"/>
      <c r="HM225" s="3"/>
      <c r="HN225" s="3"/>
      <c r="HO225" s="3"/>
      <c r="HP225" s="3"/>
      <c r="HQ225" s="3"/>
      <c r="HR225" s="3"/>
      <c r="HS225" s="3"/>
      <c r="HT225" s="3"/>
      <c r="HU225" s="3"/>
      <c r="HV225" s="3"/>
      <c r="HW225" s="3"/>
      <c r="HX225" s="3"/>
      <c r="HY225" s="3"/>
      <c r="HZ225" s="3"/>
      <c r="IA225" s="3"/>
      <c r="IB225" s="3"/>
      <c r="IC225" s="3"/>
      <c r="ID225" s="3"/>
      <c r="IE225" s="3"/>
      <c r="IF225" s="3"/>
      <c r="IG225" s="3"/>
      <c r="IH225" s="3"/>
      <c r="II225" s="3"/>
    </row>
    <row r="226" spans="3:243" ht="12.75"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4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  <c r="EX226" s="3"/>
      <c r="EY226" s="3"/>
      <c r="EZ226" s="3"/>
      <c r="FA226" s="3"/>
      <c r="FB226" s="3"/>
      <c r="FC226" s="3"/>
      <c r="FD226" s="3"/>
      <c r="FE226" s="3"/>
      <c r="FF226" s="3"/>
      <c r="FG226" s="3"/>
      <c r="FH226" s="3"/>
      <c r="FI226" s="3"/>
      <c r="FJ226" s="3"/>
      <c r="FK226" s="3"/>
      <c r="FL226" s="3"/>
      <c r="FM226" s="3"/>
      <c r="FN226" s="3"/>
      <c r="FO226" s="3"/>
      <c r="FP226" s="3"/>
      <c r="FQ226" s="3"/>
      <c r="FR226" s="3"/>
      <c r="FS226" s="3"/>
      <c r="FT226" s="3"/>
      <c r="FU226" s="3"/>
      <c r="FV226" s="3"/>
      <c r="FW226" s="3"/>
      <c r="FX226" s="3"/>
      <c r="FY226" s="3"/>
      <c r="FZ226" s="3"/>
      <c r="GA226" s="3"/>
      <c r="GB226" s="3"/>
      <c r="GC226" s="3"/>
      <c r="GD226" s="3"/>
      <c r="GE226" s="3"/>
      <c r="GF226" s="3"/>
      <c r="GG226" s="3"/>
      <c r="GH226" s="3"/>
      <c r="GI226" s="3"/>
      <c r="GJ226" s="3"/>
      <c r="GK226" s="3"/>
      <c r="GL226" s="3"/>
      <c r="GM226" s="3"/>
      <c r="GN226" s="3"/>
      <c r="GO226" s="3"/>
      <c r="GP226" s="3"/>
      <c r="GQ226" s="3"/>
      <c r="GR226" s="3"/>
      <c r="GS226" s="3"/>
      <c r="GT226" s="3"/>
      <c r="GU226" s="3"/>
      <c r="GV226" s="3"/>
      <c r="GW226" s="3"/>
      <c r="GX226" s="3"/>
      <c r="GY226" s="3"/>
      <c r="GZ226" s="3"/>
      <c r="HA226" s="3"/>
      <c r="HB226" s="3"/>
      <c r="HC226" s="3"/>
      <c r="HD226" s="3"/>
      <c r="HE226" s="3"/>
      <c r="HF226" s="3"/>
      <c r="HG226" s="3"/>
      <c r="HH226" s="3"/>
      <c r="HI226" s="3"/>
      <c r="HJ226" s="3"/>
      <c r="HK226" s="3"/>
      <c r="HL226" s="3"/>
      <c r="HM226" s="3"/>
      <c r="HN226" s="3"/>
      <c r="HO226" s="3"/>
      <c r="HP226" s="3"/>
      <c r="HQ226" s="3"/>
      <c r="HR226" s="3"/>
      <c r="HS226" s="3"/>
      <c r="HT226" s="3"/>
      <c r="HU226" s="3"/>
      <c r="HV226" s="3"/>
      <c r="HW226" s="3"/>
      <c r="HX226" s="3"/>
      <c r="HY226" s="3"/>
      <c r="HZ226" s="3"/>
      <c r="IA226" s="3"/>
      <c r="IB226" s="3"/>
      <c r="IC226" s="3"/>
      <c r="ID226" s="3"/>
      <c r="IE226" s="3"/>
      <c r="IF226" s="3"/>
      <c r="IG226" s="3"/>
      <c r="IH226" s="3"/>
      <c r="II226" s="3"/>
    </row>
    <row r="227" spans="3:243" ht="12.75"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4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  <c r="EX227" s="3"/>
      <c r="EY227" s="3"/>
      <c r="EZ227" s="3"/>
      <c r="FA227" s="3"/>
      <c r="FB227" s="3"/>
      <c r="FC227" s="3"/>
      <c r="FD227" s="3"/>
      <c r="FE227" s="3"/>
      <c r="FF227" s="3"/>
      <c r="FG227" s="3"/>
      <c r="FH227" s="3"/>
      <c r="FI227" s="3"/>
      <c r="FJ227" s="3"/>
      <c r="FK227" s="3"/>
      <c r="FL227" s="3"/>
      <c r="FM227" s="3"/>
      <c r="FN227" s="3"/>
      <c r="FO227" s="3"/>
      <c r="FP227" s="3"/>
      <c r="FQ227" s="3"/>
      <c r="FR227" s="3"/>
      <c r="FS227" s="3"/>
      <c r="FT227" s="3"/>
      <c r="FU227" s="3"/>
      <c r="FV227" s="3"/>
      <c r="FW227" s="3"/>
      <c r="FX227" s="3"/>
      <c r="FY227" s="3"/>
      <c r="FZ227" s="3"/>
      <c r="GA227" s="3"/>
      <c r="GB227" s="3"/>
      <c r="GC227" s="3"/>
      <c r="GD227" s="3"/>
      <c r="GE227" s="3"/>
      <c r="GF227" s="3"/>
      <c r="GG227" s="3"/>
      <c r="GH227" s="3"/>
      <c r="GI227" s="3"/>
      <c r="GJ227" s="3"/>
      <c r="GK227" s="3"/>
      <c r="GL227" s="3"/>
      <c r="GM227" s="3"/>
      <c r="GN227" s="3"/>
      <c r="GO227" s="3"/>
      <c r="GP227" s="3"/>
      <c r="GQ227" s="3"/>
      <c r="GR227" s="3"/>
      <c r="GS227" s="3"/>
      <c r="GT227" s="3"/>
      <c r="GU227" s="3"/>
      <c r="GV227" s="3"/>
      <c r="GW227" s="3"/>
      <c r="GX227" s="3"/>
      <c r="GY227" s="3"/>
      <c r="GZ227" s="3"/>
      <c r="HA227" s="3"/>
      <c r="HB227" s="3"/>
      <c r="HC227" s="3"/>
      <c r="HD227" s="3"/>
      <c r="HE227" s="3"/>
      <c r="HF227" s="3"/>
      <c r="HG227" s="3"/>
      <c r="HH227" s="3"/>
      <c r="HI227" s="3"/>
      <c r="HJ227" s="3"/>
      <c r="HK227" s="3"/>
      <c r="HL227" s="3"/>
      <c r="HM227" s="3"/>
      <c r="HN227" s="3"/>
      <c r="HO227" s="3"/>
      <c r="HP227" s="3"/>
      <c r="HQ227" s="3"/>
      <c r="HR227" s="3"/>
      <c r="HS227" s="3"/>
      <c r="HT227" s="3"/>
      <c r="HU227" s="3"/>
      <c r="HV227" s="3"/>
      <c r="HW227" s="3"/>
      <c r="HX227" s="3"/>
      <c r="HY227" s="3"/>
      <c r="HZ227" s="3"/>
      <c r="IA227" s="3"/>
      <c r="IB227" s="3"/>
      <c r="IC227" s="3"/>
      <c r="ID227" s="3"/>
      <c r="IE227" s="3"/>
      <c r="IF227" s="3"/>
      <c r="IG227" s="3"/>
      <c r="IH227" s="3"/>
      <c r="II227" s="3"/>
    </row>
    <row r="228" spans="3:243" ht="12.75"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4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  <c r="EX228" s="3"/>
      <c r="EY228" s="3"/>
      <c r="EZ228" s="3"/>
      <c r="FA228" s="3"/>
      <c r="FB228" s="3"/>
      <c r="FC228" s="3"/>
      <c r="FD228" s="3"/>
      <c r="FE228" s="3"/>
      <c r="FF228" s="3"/>
      <c r="FG228" s="3"/>
      <c r="FH228" s="3"/>
      <c r="FI228" s="3"/>
      <c r="FJ228" s="3"/>
      <c r="FK228" s="3"/>
      <c r="FL228" s="3"/>
      <c r="FM228" s="3"/>
      <c r="FN228" s="3"/>
      <c r="FO228" s="3"/>
      <c r="FP228" s="3"/>
      <c r="FQ228" s="3"/>
      <c r="FR228" s="3"/>
      <c r="FS228" s="3"/>
      <c r="FT228" s="3"/>
      <c r="FU228" s="3"/>
      <c r="FV228" s="3"/>
      <c r="FW228" s="3"/>
      <c r="FX228" s="3"/>
      <c r="FY228" s="3"/>
      <c r="FZ228" s="3"/>
      <c r="GA228" s="3"/>
      <c r="GB228" s="3"/>
      <c r="GC228" s="3"/>
      <c r="GD228" s="3"/>
      <c r="GE228" s="3"/>
      <c r="GF228" s="3"/>
      <c r="GG228" s="3"/>
      <c r="GH228" s="3"/>
      <c r="GI228" s="3"/>
      <c r="GJ228" s="3"/>
      <c r="GK228" s="3"/>
      <c r="GL228" s="3"/>
      <c r="GM228" s="3"/>
      <c r="GN228" s="3"/>
      <c r="GO228" s="3"/>
      <c r="GP228" s="3"/>
      <c r="GQ228" s="3"/>
      <c r="GR228" s="3"/>
      <c r="GS228" s="3"/>
      <c r="GT228" s="3"/>
      <c r="GU228" s="3"/>
      <c r="GV228" s="3"/>
      <c r="GW228" s="3"/>
      <c r="GX228" s="3"/>
      <c r="GY228" s="3"/>
      <c r="GZ228" s="3"/>
      <c r="HA228" s="3"/>
      <c r="HB228" s="3"/>
      <c r="HC228" s="3"/>
      <c r="HD228" s="3"/>
      <c r="HE228" s="3"/>
      <c r="HF228" s="3"/>
      <c r="HG228" s="3"/>
      <c r="HH228" s="3"/>
      <c r="HI228" s="3"/>
      <c r="HJ228" s="3"/>
      <c r="HK228" s="3"/>
      <c r="HL228" s="3"/>
      <c r="HM228" s="3"/>
      <c r="HN228" s="3"/>
      <c r="HO228" s="3"/>
      <c r="HP228" s="3"/>
      <c r="HQ228" s="3"/>
      <c r="HR228" s="3"/>
      <c r="HS228" s="3"/>
      <c r="HT228" s="3"/>
      <c r="HU228" s="3"/>
      <c r="HV228" s="3"/>
      <c r="HW228" s="3"/>
      <c r="HX228" s="3"/>
      <c r="HY228" s="3"/>
      <c r="HZ228" s="3"/>
      <c r="IA228" s="3"/>
      <c r="IB228" s="3"/>
      <c r="IC228" s="3"/>
      <c r="ID228" s="3"/>
      <c r="IE228" s="3"/>
      <c r="IF228" s="3"/>
      <c r="IG228" s="3"/>
      <c r="IH228" s="3"/>
      <c r="II228" s="3"/>
    </row>
    <row r="229" spans="3:243" ht="12.75"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4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  <c r="EX229" s="3"/>
      <c r="EY229" s="3"/>
      <c r="EZ229" s="3"/>
      <c r="FA229" s="3"/>
      <c r="FB229" s="3"/>
      <c r="FC229" s="3"/>
      <c r="FD229" s="3"/>
      <c r="FE229" s="3"/>
      <c r="FF229" s="3"/>
      <c r="FG229" s="3"/>
      <c r="FH229" s="3"/>
      <c r="FI229" s="3"/>
      <c r="FJ229" s="3"/>
      <c r="FK229" s="3"/>
      <c r="FL229" s="3"/>
      <c r="FM229" s="3"/>
      <c r="FN229" s="3"/>
      <c r="FO229" s="3"/>
      <c r="FP229" s="3"/>
      <c r="FQ229" s="3"/>
      <c r="FR229" s="3"/>
      <c r="FS229" s="3"/>
      <c r="FT229" s="3"/>
      <c r="FU229" s="3"/>
      <c r="FV229" s="3"/>
      <c r="FW229" s="3"/>
      <c r="FX229" s="3"/>
      <c r="FY229" s="3"/>
      <c r="FZ229" s="3"/>
      <c r="GA229" s="3"/>
      <c r="GB229" s="3"/>
      <c r="GC229" s="3"/>
      <c r="GD229" s="3"/>
      <c r="GE229" s="3"/>
      <c r="GF229" s="3"/>
      <c r="GG229" s="3"/>
      <c r="GH229" s="3"/>
      <c r="GI229" s="3"/>
      <c r="GJ229" s="3"/>
      <c r="GK229" s="3"/>
      <c r="GL229" s="3"/>
      <c r="GM229" s="3"/>
      <c r="GN229" s="3"/>
      <c r="GO229" s="3"/>
      <c r="GP229" s="3"/>
      <c r="GQ229" s="3"/>
      <c r="GR229" s="3"/>
      <c r="GS229" s="3"/>
      <c r="GT229" s="3"/>
      <c r="GU229" s="3"/>
      <c r="GV229" s="3"/>
      <c r="GW229" s="3"/>
      <c r="GX229" s="3"/>
      <c r="GY229" s="3"/>
      <c r="GZ229" s="3"/>
      <c r="HA229" s="3"/>
      <c r="HB229" s="3"/>
      <c r="HC229" s="3"/>
      <c r="HD229" s="3"/>
      <c r="HE229" s="3"/>
      <c r="HF229" s="3"/>
      <c r="HG229" s="3"/>
      <c r="HH229" s="3"/>
      <c r="HI229" s="3"/>
      <c r="HJ229" s="3"/>
      <c r="HK229" s="3"/>
      <c r="HL229" s="3"/>
      <c r="HM229" s="3"/>
      <c r="HN229" s="3"/>
      <c r="HO229" s="3"/>
      <c r="HP229" s="3"/>
      <c r="HQ229" s="3"/>
      <c r="HR229" s="3"/>
      <c r="HS229" s="3"/>
      <c r="HT229" s="3"/>
      <c r="HU229" s="3"/>
      <c r="HV229" s="3"/>
      <c r="HW229" s="3"/>
      <c r="HX229" s="3"/>
      <c r="HY229" s="3"/>
      <c r="HZ229" s="3"/>
      <c r="IA229" s="3"/>
      <c r="IB229" s="3"/>
      <c r="IC229" s="3"/>
      <c r="ID229" s="3"/>
      <c r="IE229" s="3"/>
      <c r="IF229" s="3"/>
      <c r="IG229" s="3"/>
      <c r="IH229" s="3"/>
      <c r="II229" s="3"/>
    </row>
    <row r="230" spans="3:243" ht="12.75"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4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  <c r="FH230" s="3"/>
      <c r="FI230" s="3"/>
      <c r="FJ230" s="3"/>
      <c r="FK230" s="3"/>
      <c r="FL230" s="3"/>
      <c r="FM230" s="3"/>
      <c r="FN230" s="3"/>
      <c r="FO230" s="3"/>
      <c r="FP230" s="3"/>
      <c r="FQ230" s="3"/>
      <c r="FR230" s="3"/>
      <c r="FS230" s="3"/>
      <c r="FT230" s="3"/>
      <c r="FU230" s="3"/>
      <c r="FV230" s="3"/>
      <c r="FW230" s="3"/>
      <c r="FX230" s="3"/>
      <c r="FY230" s="3"/>
      <c r="FZ230" s="3"/>
      <c r="GA230" s="3"/>
      <c r="GB230" s="3"/>
      <c r="GC230" s="3"/>
      <c r="GD230" s="3"/>
      <c r="GE230" s="3"/>
      <c r="GF230" s="3"/>
      <c r="GG230" s="3"/>
      <c r="GH230" s="3"/>
      <c r="GI230" s="3"/>
      <c r="GJ230" s="3"/>
      <c r="GK230" s="3"/>
      <c r="GL230" s="3"/>
      <c r="GM230" s="3"/>
      <c r="GN230" s="3"/>
      <c r="GO230" s="3"/>
      <c r="GP230" s="3"/>
      <c r="GQ230" s="3"/>
      <c r="GR230" s="3"/>
      <c r="GS230" s="3"/>
      <c r="GT230" s="3"/>
      <c r="GU230" s="3"/>
      <c r="GV230" s="3"/>
      <c r="GW230" s="3"/>
      <c r="GX230" s="3"/>
      <c r="GY230" s="3"/>
      <c r="GZ230" s="3"/>
      <c r="HA230" s="3"/>
      <c r="HB230" s="3"/>
      <c r="HC230" s="3"/>
      <c r="HD230" s="3"/>
      <c r="HE230" s="3"/>
      <c r="HF230" s="3"/>
      <c r="HG230" s="3"/>
      <c r="HH230" s="3"/>
      <c r="HI230" s="3"/>
      <c r="HJ230" s="3"/>
      <c r="HK230" s="3"/>
      <c r="HL230" s="3"/>
      <c r="HM230" s="3"/>
      <c r="HN230" s="3"/>
      <c r="HO230" s="3"/>
      <c r="HP230" s="3"/>
      <c r="HQ230" s="3"/>
      <c r="HR230" s="3"/>
      <c r="HS230" s="3"/>
      <c r="HT230" s="3"/>
      <c r="HU230" s="3"/>
      <c r="HV230" s="3"/>
      <c r="HW230" s="3"/>
      <c r="HX230" s="3"/>
      <c r="HY230" s="3"/>
      <c r="HZ230" s="3"/>
      <c r="IA230" s="3"/>
      <c r="IB230" s="3"/>
      <c r="IC230" s="3"/>
      <c r="ID230" s="3"/>
      <c r="IE230" s="3"/>
      <c r="IF230" s="3"/>
      <c r="IG230" s="3"/>
      <c r="IH230" s="3"/>
      <c r="II230" s="3"/>
    </row>
    <row r="231" spans="3:243" ht="12.75"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4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  <c r="FH231" s="3"/>
      <c r="FI231" s="3"/>
      <c r="FJ231" s="3"/>
      <c r="FK231" s="3"/>
      <c r="FL231" s="3"/>
      <c r="FM231" s="3"/>
      <c r="FN231" s="3"/>
      <c r="FO231" s="3"/>
      <c r="FP231" s="3"/>
      <c r="FQ231" s="3"/>
      <c r="FR231" s="3"/>
      <c r="FS231" s="3"/>
      <c r="FT231" s="3"/>
      <c r="FU231" s="3"/>
      <c r="FV231" s="3"/>
      <c r="FW231" s="3"/>
      <c r="FX231" s="3"/>
      <c r="FY231" s="3"/>
      <c r="FZ231" s="3"/>
      <c r="GA231" s="3"/>
      <c r="GB231" s="3"/>
      <c r="GC231" s="3"/>
      <c r="GD231" s="3"/>
      <c r="GE231" s="3"/>
      <c r="GF231" s="3"/>
      <c r="GG231" s="3"/>
      <c r="GH231" s="3"/>
      <c r="GI231" s="3"/>
      <c r="GJ231" s="3"/>
      <c r="GK231" s="3"/>
      <c r="GL231" s="3"/>
      <c r="GM231" s="3"/>
      <c r="GN231" s="3"/>
      <c r="GO231" s="3"/>
      <c r="GP231" s="3"/>
      <c r="GQ231" s="3"/>
      <c r="GR231" s="3"/>
      <c r="GS231" s="3"/>
      <c r="GT231" s="3"/>
      <c r="GU231" s="3"/>
      <c r="GV231" s="3"/>
      <c r="GW231" s="3"/>
      <c r="GX231" s="3"/>
      <c r="GY231" s="3"/>
      <c r="GZ231" s="3"/>
      <c r="HA231" s="3"/>
      <c r="HB231" s="3"/>
      <c r="HC231" s="3"/>
      <c r="HD231" s="3"/>
      <c r="HE231" s="3"/>
      <c r="HF231" s="3"/>
      <c r="HG231" s="3"/>
      <c r="HH231" s="3"/>
      <c r="HI231" s="3"/>
      <c r="HJ231" s="3"/>
      <c r="HK231" s="3"/>
      <c r="HL231" s="3"/>
      <c r="HM231" s="3"/>
      <c r="HN231" s="3"/>
      <c r="HO231" s="3"/>
      <c r="HP231" s="3"/>
      <c r="HQ231" s="3"/>
      <c r="HR231" s="3"/>
      <c r="HS231" s="3"/>
      <c r="HT231" s="3"/>
      <c r="HU231" s="3"/>
      <c r="HV231" s="3"/>
      <c r="HW231" s="3"/>
      <c r="HX231" s="3"/>
      <c r="HY231" s="3"/>
      <c r="HZ231" s="3"/>
      <c r="IA231" s="3"/>
      <c r="IB231" s="3"/>
      <c r="IC231" s="3"/>
      <c r="ID231" s="3"/>
      <c r="IE231" s="3"/>
      <c r="IF231" s="3"/>
      <c r="IG231" s="3"/>
      <c r="IH231" s="3"/>
      <c r="II231" s="3"/>
    </row>
    <row r="232" spans="3:243" ht="12.75"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4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  <c r="FH232" s="3"/>
      <c r="FI232" s="3"/>
      <c r="FJ232" s="3"/>
      <c r="FK232" s="3"/>
      <c r="FL232" s="3"/>
      <c r="FM232" s="3"/>
      <c r="FN232" s="3"/>
      <c r="FO232" s="3"/>
      <c r="FP232" s="3"/>
      <c r="FQ232" s="3"/>
      <c r="FR232" s="3"/>
      <c r="FS232" s="3"/>
      <c r="FT232" s="3"/>
      <c r="FU232" s="3"/>
      <c r="FV232" s="3"/>
      <c r="FW232" s="3"/>
      <c r="FX232" s="3"/>
      <c r="FY232" s="3"/>
      <c r="FZ232" s="3"/>
      <c r="GA232" s="3"/>
      <c r="GB232" s="3"/>
      <c r="GC232" s="3"/>
      <c r="GD232" s="3"/>
      <c r="GE232" s="3"/>
      <c r="GF232" s="3"/>
      <c r="GG232" s="3"/>
      <c r="GH232" s="3"/>
      <c r="GI232" s="3"/>
      <c r="GJ232" s="3"/>
      <c r="GK232" s="3"/>
      <c r="GL232" s="3"/>
      <c r="GM232" s="3"/>
      <c r="GN232" s="3"/>
      <c r="GO232" s="3"/>
      <c r="GP232" s="3"/>
      <c r="GQ232" s="3"/>
      <c r="GR232" s="3"/>
      <c r="GS232" s="3"/>
      <c r="GT232" s="3"/>
      <c r="GU232" s="3"/>
      <c r="GV232" s="3"/>
      <c r="GW232" s="3"/>
      <c r="GX232" s="3"/>
      <c r="GY232" s="3"/>
      <c r="GZ232" s="3"/>
      <c r="HA232" s="3"/>
      <c r="HB232" s="3"/>
      <c r="HC232" s="3"/>
      <c r="HD232" s="3"/>
      <c r="HE232" s="3"/>
      <c r="HF232" s="3"/>
      <c r="HG232" s="3"/>
      <c r="HH232" s="3"/>
      <c r="HI232" s="3"/>
      <c r="HJ232" s="3"/>
      <c r="HK232" s="3"/>
      <c r="HL232" s="3"/>
      <c r="HM232" s="3"/>
      <c r="HN232" s="3"/>
      <c r="HO232" s="3"/>
      <c r="HP232" s="3"/>
      <c r="HQ232" s="3"/>
      <c r="HR232" s="3"/>
      <c r="HS232" s="3"/>
      <c r="HT232" s="3"/>
      <c r="HU232" s="3"/>
      <c r="HV232" s="3"/>
      <c r="HW232" s="3"/>
      <c r="HX232" s="3"/>
      <c r="HY232" s="3"/>
      <c r="HZ232" s="3"/>
      <c r="IA232" s="3"/>
      <c r="IB232" s="3"/>
      <c r="IC232" s="3"/>
      <c r="ID232" s="3"/>
      <c r="IE232" s="3"/>
      <c r="IF232" s="3"/>
      <c r="IG232" s="3"/>
      <c r="IH232" s="3"/>
      <c r="II232" s="3"/>
    </row>
    <row r="233" spans="3:243" ht="12.75"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4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  <c r="EX233" s="3"/>
      <c r="EY233" s="3"/>
      <c r="EZ233" s="3"/>
      <c r="FA233" s="3"/>
      <c r="FB233" s="3"/>
      <c r="FC233" s="3"/>
      <c r="FD233" s="3"/>
      <c r="FE233" s="3"/>
      <c r="FF233" s="3"/>
      <c r="FG233" s="3"/>
      <c r="FH233" s="3"/>
      <c r="FI233" s="3"/>
      <c r="FJ233" s="3"/>
      <c r="FK233" s="3"/>
      <c r="FL233" s="3"/>
      <c r="FM233" s="3"/>
      <c r="FN233" s="3"/>
      <c r="FO233" s="3"/>
      <c r="FP233" s="3"/>
      <c r="FQ233" s="3"/>
      <c r="FR233" s="3"/>
      <c r="FS233" s="3"/>
      <c r="FT233" s="3"/>
      <c r="FU233" s="3"/>
      <c r="FV233" s="3"/>
      <c r="FW233" s="3"/>
      <c r="FX233" s="3"/>
      <c r="FY233" s="3"/>
      <c r="FZ233" s="3"/>
      <c r="GA233" s="3"/>
      <c r="GB233" s="3"/>
      <c r="GC233" s="3"/>
      <c r="GD233" s="3"/>
      <c r="GE233" s="3"/>
      <c r="GF233" s="3"/>
      <c r="GG233" s="3"/>
      <c r="GH233" s="3"/>
      <c r="GI233" s="3"/>
      <c r="GJ233" s="3"/>
      <c r="GK233" s="3"/>
      <c r="GL233" s="3"/>
      <c r="GM233" s="3"/>
      <c r="GN233" s="3"/>
      <c r="GO233" s="3"/>
      <c r="GP233" s="3"/>
      <c r="GQ233" s="3"/>
      <c r="GR233" s="3"/>
      <c r="GS233" s="3"/>
      <c r="GT233" s="3"/>
      <c r="GU233" s="3"/>
      <c r="GV233" s="3"/>
      <c r="GW233" s="3"/>
      <c r="GX233" s="3"/>
      <c r="GY233" s="3"/>
      <c r="GZ233" s="3"/>
      <c r="HA233" s="3"/>
      <c r="HB233" s="3"/>
      <c r="HC233" s="3"/>
      <c r="HD233" s="3"/>
      <c r="HE233" s="3"/>
      <c r="HF233" s="3"/>
      <c r="HG233" s="3"/>
      <c r="HH233" s="3"/>
      <c r="HI233" s="3"/>
      <c r="HJ233" s="3"/>
      <c r="HK233" s="3"/>
      <c r="HL233" s="3"/>
      <c r="HM233" s="3"/>
      <c r="HN233" s="3"/>
      <c r="HO233" s="3"/>
      <c r="HP233" s="3"/>
      <c r="HQ233" s="3"/>
      <c r="HR233" s="3"/>
      <c r="HS233" s="3"/>
      <c r="HT233" s="3"/>
      <c r="HU233" s="3"/>
      <c r="HV233" s="3"/>
      <c r="HW233" s="3"/>
      <c r="HX233" s="3"/>
      <c r="HY233" s="3"/>
      <c r="HZ233" s="3"/>
      <c r="IA233" s="3"/>
      <c r="IB233" s="3"/>
      <c r="IC233" s="3"/>
      <c r="ID233" s="3"/>
      <c r="IE233" s="3"/>
      <c r="IF233" s="3"/>
      <c r="IG233" s="3"/>
      <c r="IH233" s="3"/>
      <c r="II233" s="3"/>
    </row>
    <row r="234" spans="3:243" ht="12.75"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4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  <c r="EX234" s="3"/>
      <c r="EY234" s="3"/>
      <c r="EZ234" s="3"/>
      <c r="FA234" s="3"/>
      <c r="FB234" s="3"/>
      <c r="FC234" s="3"/>
      <c r="FD234" s="3"/>
      <c r="FE234" s="3"/>
      <c r="FF234" s="3"/>
      <c r="FG234" s="3"/>
      <c r="FH234" s="3"/>
      <c r="FI234" s="3"/>
      <c r="FJ234" s="3"/>
      <c r="FK234" s="3"/>
      <c r="FL234" s="3"/>
      <c r="FM234" s="3"/>
      <c r="FN234" s="3"/>
      <c r="FO234" s="3"/>
      <c r="FP234" s="3"/>
      <c r="FQ234" s="3"/>
      <c r="FR234" s="3"/>
      <c r="FS234" s="3"/>
      <c r="FT234" s="3"/>
      <c r="FU234" s="3"/>
      <c r="FV234" s="3"/>
      <c r="FW234" s="3"/>
      <c r="FX234" s="3"/>
      <c r="FY234" s="3"/>
      <c r="FZ234" s="3"/>
      <c r="GA234" s="3"/>
      <c r="GB234" s="3"/>
      <c r="GC234" s="3"/>
      <c r="GD234" s="3"/>
      <c r="GE234" s="3"/>
      <c r="GF234" s="3"/>
      <c r="GG234" s="3"/>
      <c r="GH234" s="3"/>
      <c r="GI234" s="3"/>
      <c r="GJ234" s="3"/>
      <c r="GK234" s="3"/>
      <c r="GL234" s="3"/>
      <c r="GM234" s="3"/>
      <c r="GN234" s="3"/>
      <c r="GO234" s="3"/>
      <c r="GP234" s="3"/>
      <c r="GQ234" s="3"/>
      <c r="GR234" s="3"/>
      <c r="GS234" s="3"/>
      <c r="GT234" s="3"/>
      <c r="GU234" s="3"/>
      <c r="GV234" s="3"/>
      <c r="GW234" s="3"/>
      <c r="GX234" s="3"/>
      <c r="GY234" s="3"/>
      <c r="GZ234" s="3"/>
      <c r="HA234" s="3"/>
      <c r="HB234" s="3"/>
      <c r="HC234" s="3"/>
      <c r="HD234" s="3"/>
      <c r="HE234" s="3"/>
      <c r="HF234" s="3"/>
      <c r="HG234" s="3"/>
      <c r="HH234" s="3"/>
      <c r="HI234" s="3"/>
      <c r="HJ234" s="3"/>
      <c r="HK234" s="3"/>
      <c r="HL234" s="3"/>
      <c r="HM234" s="3"/>
      <c r="HN234" s="3"/>
      <c r="HO234" s="3"/>
      <c r="HP234" s="3"/>
      <c r="HQ234" s="3"/>
      <c r="HR234" s="3"/>
      <c r="HS234" s="3"/>
      <c r="HT234" s="3"/>
      <c r="HU234" s="3"/>
      <c r="HV234" s="3"/>
      <c r="HW234" s="3"/>
      <c r="HX234" s="3"/>
      <c r="HY234" s="3"/>
      <c r="HZ234" s="3"/>
      <c r="IA234" s="3"/>
      <c r="IB234" s="3"/>
      <c r="IC234" s="3"/>
      <c r="ID234" s="3"/>
      <c r="IE234" s="3"/>
      <c r="IF234" s="3"/>
      <c r="IG234" s="3"/>
      <c r="IH234" s="3"/>
      <c r="II234" s="3"/>
    </row>
    <row r="235" spans="3:243" ht="12.75"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4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  <c r="EX235" s="3"/>
      <c r="EY235" s="3"/>
      <c r="EZ235" s="3"/>
      <c r="FA235" s="3"/>
      <c r="FB235" s="3"/>
      <c r="FC235" s="3"/>
      <c r="FD235" s="3"/>
      <c r="FE235" s="3"/>
      <c r="FF235" s="3"/>
      <c r="FG235" s="3"/>
      <c r="FH235" s="3"/>
      <c r="FI235" s="3"/>
      <c r="FJ235" s="3"/>
      <c r="FK235" s="3"/>
      <c r="FL235" s="3"/>
      <c r="FM235" s="3"/>
      <c r="FN235" s="3"/>
      <c r="FO235" s="3"/>
      <c r="FP235" s="3"/>
      <c r="FQ235" s="3"/>
      <c r="FR235" s="3"/>
      <c r="FS235" s="3"/>
      <c r="FT235" s="3"/>
      <c r="FU235" s="3"/>
      <c r="FV235" s="3"/>
      <c r="FW235" s="3"/>
      <c r="FX235" s="3"/>
      <c r="FY235" s="3"/>
      <c r="FZ235" s="3"/>
      <c r="GA235" s="3"/>
      <c r="GB235" s="3"/>
      <c r="GC235" s="3"/>
      <c r="GD235" s="3"/>
      <c r="GE235" s="3"/>
      <c r="GF235" s="3"/>
      <c r="GG235" s="3"/>
      <c r="GH235" s="3"/>
      <c r="GI235" s="3"/>
      <c r="GJ235" s="3"/>
      <c r="GK235" s="3"/>
      <c r="GL235" s="3"/>
      <c r="GM235" s="3"/>
      <c r="GN235" s="3"/>
      <c r="GO235" s="3"/>
      <c r="GP235" s="3"/>
      <c r="GQ235" s="3"/>
      <c r="GR235" s="3"/>
      <c r="GS235" s="3"/>
      <c r="GT235" s="3"/>
      <c r="GU235" s="3"/>
      <c r="GV235" s="3"/>
      <c r="GW235" s="3"/>
      <c r="GX235" s="3"/>
      <c r="GY235" s="3"/>
      <c r="GZ235" s="3"/>
      <c r="HA235" s="3"/>
      <c r="HB235" s="3"/>
      <c r="HC235" s="3"/>
      <c r="HD235" s="3"/>
      <c r="HE235" s="3"/>
      <c r="HF235" s="3"/>
      <c r="HG235" s="3"/>
      <c r="HH235" s="3"/>
      <c r="HI235" s="3"/>
      <c r="HJ235" s="3"/>
      <c r="HK235" s="3"/>
      <c r="HL235" s="3"/>
      <c r="HM235" s="3"/>
      <c r="HN235" s="3"/>
      <c r="HO235" s="3"/>
      <c r="HP235" s="3"/>
      <c r="HQ235" s="3"/>
      <c r="HR235" s="3"/>
      <c r="HS235" s="3"/>
      <c r="HT235" s="3"/>
      <c r="HU235" s="3"/>
      <c r="HV235" s="3"/>
      <c r="HW235" s="3"/>
      <c r="HX235" s="3"/>
      <c r="HY235" s="3"/>
      <c r="HZ235" s="3"/>
      <c r="IA235" s="3"/>
      <c r="IB235" s="3"/>
      <c r="IC235" s="3"/>
      <c r="ID235" s="3"/>
      <c r="IE235" s="3"/>
      <c r="IF235" s="3"/>
      <c r="IG235" s="3"/>
      <c r="IH235" s="3"/>
      <c r="II235" s="3"/>
    </row>
    <row r="236" spans="3:243" ht="12.75"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4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  <c r="EX236" s="3"/>
      <c r="EY236" s="3"/>
      <c r="EZ236" s="3"/>
      <c r="FA236" s="3"/>
      <c r="FB236" s="3"/>
      <c r="FC236" s="3"/>
      <c r="FD236" s="3"/>
      <c r="FE236" s="3"/>
      <c r="FF236" s="3"/>
      <c r="FG236" s="3"/>
      <c r="FH236" s="3"/>
      <c r="FI236" s="3"/>
      <c r="FJ236" s="3"/>
      <c r="FK236" s="3"/>
      <c r="FL236" s="3"/>
      <c r="FM236" s="3"/>
      <c r="FN236" s="3"/>
      <c r="FO236" s="3"/>
      <c r="FP236" s="3"/>
      <c r="FQ236" s="3"/>
      <c r="FR236" s="3"/>
      <c r="FS236" s="3"/>
      <c r="FT236" s="3"/>
      <c r="FU236" s="3"/>
      <c r="FV236" s="3"/>
      <c r="FW236" s="3"/>
      <c r="FX236" s="3"/>
      <c r="FY236" s="3"/>
      <c r="FZ236" s="3"/>
      <c r="GA236" s="3"/>
      <c r="GB236" s="3"/>
      <c r="GC236" s="3"/>
      <c r="GD236" s="3"/>
      <c r="GE236" s="3"/>
      <c r="GF236" s="3"/>
      <c r="GG236" s="3"/>
      <c r="GH236" s="3"/>
      <c r="GI236" s="3"/>
      <c r="GJ236" s="3"/>
      <c r="GK236" s="3"/>
      <c r="GL236" s="3"/>
      <c r="GM236" s="3"/>
      <c r="GN236" s="3"/>
      <c r="GO236" s="3"/>
      <c r="GP236" s="3"/>
      <c r="GQ236" s="3"/>
      <c r="GR236" s="3"/>
      <c r="GS236" s="3"/>
      <c r="GT236" s="3"/>
      <c r="GU236" s="3"/>
      <c r="GV236" s="3"/>
      <c r="GW236" s="3"/>
      <c r="GX236" s="3"/>
      <c r="GY236" s="3"/>
      <c r="GZ236" s="3"/>
      <c r="HA236" s="3"/>
      <c r="HB236" s="3"/>
      <c r="HC236" s="3"/>
      <c r="HD236" s="3"/>
      <c r="HE236" s="3"/>
      <c r="HF236" s="3"/>
      <c r="HG236" s="3"/>
      <c r="HH236" s="3"/>
      <c r="HI236" s="3"/>
      <c r="HJ236" s="3"/>
      <c r="HK236" s="3"/>
      <c r="HL236" s="3"/>
      <c r="HM236" s="3"/>
      <c r="HN236" s="3"/>
      <c r="HO236" s="3"/>
      <c r="HP236" s="3"/>
      <c r="HQ236" s="3"/>
      <c r="HR236" s="3"/>
      <c r="HS236" s="3"/>
      <c r="HT236" s="3"/>
      <c r="HU236" s="3"/>
      <c r="HV236" s="3"/>
      <c r="HW236" s="3"/>
      <c r="HX236" s="3"/>
      <c r="HY236" s="3"/>
      <c r="HZ236" s="3"/>
      <c r="IA236" s="3"/>
      <c r="IB236" s="3"/>
      <c r="IC236" s="3"/>
      <c r="ID236" s="3"/>
      <c r="IE236" s="3"/>
      <c r="IF236" s="3"/>
      <c r="IG236" s="3"/>
      <c r="IH236" s="3"/>
      <c r="II236" s="3"/>
    </row>
    <row r="237" spans="3:243" ht="12.75"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4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  <c r="EX237" s="3"/>
      <c r="EY237" s="3"/>
      <c r="EZ237" s="3"/>
      <c r="FA237" s="3"/>
      <c r="FB237" s="3"/>
      <c r="FC237" s="3"/>
      <c r="FD237" s="3"/>
      <c r="FE237" s="3"/>
      <c r="FF237" s="3"/>
      <c r="FG237" s="3"/>
      <c r="FH237" s="3"/>
      <c r="FI237" s="3"/>
      <c r="FJ237" s="3"/>
      <c r="FK237" s="3"/>
      <c r="FL237" s="3"/>
      <c r="FM237" s="3"/>
      <c r="FN237" s="3"/>
      <c r="FO237" s="3"/>
      <c r="FP237" s="3"/>
      <c r="FQ237" s="3"/>
      <c r="FR237" s="3"/>
      <c r="FS237" s="3"/>
      <c r="FT237" s="3"/>
      <c r="FU237" s="3"/>
      <c r="FV237" s="3"/>
      <c r="FW237" s="3"/>
      <c r="FX237" s="3"/>
      <c r="FY237" s="3"/>
      <c r="FZ237" s="3"/>
      <c r="GA237" s="3"/>
      <c r="GB237" s="3"/>
      <c r="GC237" s="3"/>
      <c r="GD237" s="3"/>
      <c r="GE237" s="3"/>
      <c r="GF237" s="3"/>
      <c r="GG237" s="3"/>
      <c r="GH237" s="3"/>
      <c r="GI237" s="3"/>
      <c r="GJ237" s="3"/>
      <c r="GK237" s="3"/>
      <c r="GL237" s="3"/>
      <c r="GM237" s="3"/>
      <c r="GN237" s="3"/>
      <c r="GO237" s="3"/>
      <c r="GP237" s="3"/>
      <c r="GQ237" s="3"/>
      <c r="GR237" s="3"/>
      <c r="GS237" s="3"/>
      <c r="GT237" s="3"/>
      <c r="GU237" s="3"/>
      <c r="GV237" s="3"/>
      <c r="GW237" s="3"/>
      <c r="GX237" s="3"/>
      <c r="GY237" s="3"/>
      <c r="GZ237" s="3"/>
      <c r="HA237" s="3"/>
      <c r="HB237" s="3"/>
      <c r="HC237" s="3"/>
      <c r="HD237" s="3"/>
      <c r="HE237" s="3"/>
      <c r="HF237" s="3"/>
      <c r="HG237" s="3"/>
      <c r="HH237" s="3"/>
      <c r="HI237" s="3"/>
      <c r="HJ237" s="3"/>
      <c r="HK237" s="3"/>
      <c r="HL237" s="3"/>
      <c r="HM237" s="3"/>
      <c r="HN237" s="3"/>
      <c r="HO237" s="3"/>
      <c r="HP237" s="3"/>
      <c r="HQ237" s="3"/>
      <c r="HR237" s="3"/>
      <c r="HS237" s="3"/>
      <c r="HT237" s="3"/>
      <c r="HU237" s="3"/>
      <c r="HV237" s="3"/>
      <c r="HW237" s="3"/>
      <c r="HX237" s="3"/>
      <c r="HY237" s="3"/>
      <c r="HZ237" s="3"/>
      <c r="IA237" s="3"/>
      <c r="IB237" s="3"/>
      <c r="IC237" s="3"/>
      <c r="ID237" s="3"/>
      <c r="IE237" s="3"/>
      <c r="IF237" s="3"/>
      <c r="IG237" s="3"/>
      <c r="IH237" s="3"/>
      <c r="II237" s="3"/>
    </row>
    <row r="238" spans="3:243" ht="12.75"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4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  <c r="EX238" s="3"/>
      <c r="EY238" s="3"/>
      <c r="EZ238" s="3"/>
      <c r="FA238" s="3"/>
      <c r="FB238" s="3"/>
      <c r="FC238" s="3"/>
      <c r="FD238" s="3"/>
      <c r="FE238" s="3"/>
      <c r="FF238" s="3"/>
      <c r="FG238" s="3"/>
      <c r="FH238" s="3"/>
      <c r="FI238" s="3"/>
      <c r="FJ238" s="3"/>
      <c r="FK238" s="3"/>
      <c r="FL238" s="3"/>
      <c r="FM238" s="3"/>
      <c r="FN238" s="3"/>
      <c r="FO238" s="3"/>
      <c r="FP238" s="3"/>
      <c r="FQ238" s="3"/>
      <c r="FR238" s="3"/>
      <c r="FS238" s="3"/>
      <c r="FT238" s="3"/>
      <c r="FU238" s="3"/>
      <c r="FV238" s="3"/>
      <c r="FW238" s="3"/>
      <c r="FX238" s="3"/>
      <c r="FY238" s="3"/>
      <c r="FZ238" s="3"/>
      <c r="GA238" s="3"/>
      <c r="GB238" s="3"/>
      <c r="GC238" s="3"/>
      <c r="GD238" s="3"/>
      <c r="GE238" s="3"/>
      <c r="GF238" s="3"/>
      <c r="GG238" s="3"/>
      <c r="GH238" s="3"/>
      <c r="GI238" s="3"/>
      <c r="GJ238" s="3"/>
      <c r="GK238" s="3"/>
      <c r="GL238" s="3"/>
      <c r="GM238" s="3"/>
      <c r="GN238" s="3"/>
      <c r="GO238" s="3"/>
      <c r="GP238" s="3"/>
      <c r="GQ238" s="3"/>
      <c r="GR238" s="3"/>
      <c r="GS238" s="3"/>
      <c r="GT238" s="3"/>
      <c r="GU238" s="3"/>
      <c r="GV238" s="3"/>
      <c r="GW238" s="3"/>
      <c r="GX238" s="3"/>
      <c r="GY238" s="3"/>
      <c r="GZ238" s="3"/>
      <c r="HA238" s="3"/>
      <c r="HB238" s="3"/>
      <c r="HC238" s="3"/>
      <c r="HD238" s="3"/>
      <c r="HE238" s="3"/>
      <c r="HF238" s="3"/>
      <c r="HG238" s="3"/>
      <c r="HH238" s="3"/>
      <c r="HI238" s="3"/>
      <c r="HJ238" s="3"/>
      <c r="HK238" s="3"/>
      <c r="HL238" s="3"/>
      <c r="HM238" s="3"/>
      <c r="HN238" s="3"/>
      <c r="HO238" s="3"/>
      <c r="HP238" s="3"/>
      <c r="HQ238" s="3"/>
      <c r="HR238" s="3"/>
      <c r="HS238" s="3"/>
      <c r="HT238" s="3"/>
      <c r="HU238" s="3"/>
      <c r="HV238" s="3"/>
      <c r="HW238" s="3"/>
      <c r="HX238" s="3"/>
      <c r="HY238" s="3"/>
      <c r="HZ238" s="3"/>
      <c r="IA238" s="3"/>
      <c r="IB238" s="3"/>
      <c r="IC238" s="3"/>
      <c r="ID238" s="3"/>
      <c r="IE238" s="3"/>
      <c r="IF238" s="3"/>
      <c r="IG238" s="3"/>
      <c r="IH238" s="3"/>
      <c r="II238" s="3"/>
    </row>
    <row r="239" spans="3:243" ht="12.75"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4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  <c r="FH239" s="3"/>
      <c r="FI239" s="3"/>
      <c r="FJ239" s="3"/>
      <c r="FK239" s="3"/>
      <c r="FL239" s="3"/>
      <c r="FM239" s="3"/>
      <c r="FN239" s="3"/>
      <c r="FO239" s="3"/>
      <c r="FP239" s="3"/>
      <c r="FQ239" s="3"/>
      <c r="FR239" s="3"/>
      <c r="FS239" s="3"/>
      <c r="FT239" s="3"/>
      <c r="FU239" s="3"/>
      <c r="FV239" s="3"/>
      <c r="FW239" s="3"/>
      <c r="FX239" s="3"/>
      <c r="FY239" s="3"/>
      <c r="FZ239" s="3"/>
      <c r="GA239" s="3"/>
      <c r="GB239" s="3"/>
      <c r="GC239" s="3"/>
      <c r="GD239" s="3"/>
      <c r="GE239" s="3"/>
      <c r="GF239" s="3"/>
      <c r="GG239" s="3"/>
      <c r="GH239" s="3"/>
      <c r="GI239" s="3"/>
      <c r="GJ239" s="3"/>
      <c r="GK239" s="3"/>
      <c r="GL239" s="3"/>
      <c r="GM239" s="3"/>
      <c r="GN239" s="3"/>
      <c r="GO239" s="3"/>
      <c r="GP239" s="3"/>
      <c r="GQ239" s="3"/>
      <c r="GR239" s="3"/>
      <c r="GS239" s="3"/>
      <c r="GT239" s="3"/>
      <c r="GU239" s="3"/>
      <c r="GV239" s="3"/>
      <c r="GW239" s="3"/>
      <c r="GX239" s="3"/>
      <c r="GY239" s="3"/>
      <c r="GZ239" s="3"/>
      <c r="HA239" s="3"/>
      <c r="HB239" s="3"/>
      <c r="HC239" s="3"/>
      <c r="HD239" s="3"/>
      <c r="HE239" s="3"/>
      <c r="HF239" s="3"/>
      <c r="HG239" s="3"/>
      <c r="HH239" s="3"/>
      <c r="HI239" s="3"/>
      <c r="HJ239" s="3"/>
      <c r="HK239" s="3"/>
      <c r="HL239" s="3"/>
      <c r="HM239" s="3"/>
      <c r="HN239" s="3"/>
      <c r="HO239" s="3"/>
      <c r="HP239" s="3"/>
      <c r="HQ239" s="3"/>
      <c r="HR239" s="3"/>
      <c r="HS239" s="3"/>
      <c r="HT239" s="3"/>
      <c r="HU239" s="3"/>
      <c r="HV239" s="3"/>
      <c r="HW239" s="3"/>
      <c r="HX239" s="3"/>
      <c r="HY239" s="3"/>
      <c r="HZ239" s="3"/>
      <c r="IA239" s="3"/>
      <c r="IB239" s="3"/>
      <c r="IC239" s="3"/>
      <c r="ID239" s="3"/>
      <c r="IE239" s="3"/>
      <c r="IF239" s="3"/>
      <c r="IG239" s="3"/>
      <c r="IH239" s="3"/>
      <c r="II239" s="3"/>
    </row>
    <row r="240" spans="3:243" ht="12.75"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4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  <c r="EX240" s="3"/>
      <c r="EY240" s="3"/>
      <c r="EZ240" s="3"/>
      <c r="FA240" s="3"/>
      <c r="FB240" s="3"/>
      <c r="FC240" s="3"/>
      <c r="FD240" s="3"/>
      <c r="FE240" s="3"/>
      <c r="FF240" s="3"/>
      <c r="FG240" s="3"/>
      <c r="FH240" s="3"/>
      <c r="FI240" s="3"/>
      <c r="FJ240" s="3"/>
      <c r="FK240" s="3"/>
      <c r="FL240" s="3"/>
      <c r="FM240" s="3"/>
      <c r="FN240" s="3"/>
      <c r="FO240" s="3"/>
      <c r="FP240" s="3"/>
      <c r="FQ240" s="3"/>
      <c r="FR240" s="3"/>
      <c r="FS240" s="3"/>
      <c r="FT240" s="3"/>
      <c r="FU240" s="3"/>
      <c r="FV240" s="3"/>
      <c r="FW240" s="3"/>
      <c r="FX240" s="3"/>
      <c r="FY240" s="3"/>
      <c r="FZ240" s="3"/>
      <c r="GA240" s="3"/>
      <c r="GB240" s="3"/>
      <c r="GC240" s="3"/>
      <c r="GD240" s="3"/>
      <c r="GE240" s="3"/>
      <c r="GF240" s="3"/>
      <c r="GG240" s="3"/>
      <c r="GH240" s="3"/>
      <c r="GI240" s="3"/>
      <c r="GJ240" s="3"/>
      <c r="GK240" s="3"/>
      <c r="GL240" s="3"/>
      <c r="GM240" s="3"/>
      <c r="GN240" s="3"/>
      <c r="GO240" s="3"/>
      <c r="GP240" s="3"/>
      <c r="GQ240" s="3"/>
      <c r="GR240" s="3"/>
      <c r="GS240" s="3"/>
      <c r="GT240" s="3"/>
      <c r="GU240" s="3"/>
      <c r="GV240" s="3"/>
      <c r="GW240" s="3"/>
      <c r="GX240" s="3"/>
      <c r="GY240" s="3"/>
      <c r="GZ240" s="3"/>
      <c r="HA240" s="3"/>
      <c r="HB240" s="3"/>
      <c r="HC240" s="3"/>
      <c r="HD240" s="3"/>
      <c r="HE240" s="3"/>
      <c r="HF240" s="3"/>
      <c r="HG240" s="3"/>
      <c r="HH240" s="3"/>
      <c r="HI240" s="3"/>
      <c r="HJ240" s="3"/>
      <c r="HK240" s="3"/>
      <c r="HL240" s="3"/>
      <c r="HM240" s="3"/>
      <c r="HN240" s="3"/>
      <c r="HO240" s="3"/>
      <c r="HP240" s="3"/>
      <c r="HQ240" s="3"/>
      <c r="HR240" s="3"/>
      <c r="HS240" s="3"/>
      <c r="HT240" s="3"/>
      <c r="HU240" s="3"/>
      <c r="HV240" s="3"/>
      <c r="HW240" s="3"/>
      <c r="HX240" s="3"/>
      <c r="HY240" s="3"/>
      <c r="HZ240" s="3"/>
      <c r="IA240" s="3"/>
      <c r="IB240" s="3"/>
      <c r="IC240" s="3"/>
      <c r="ID240" s="3"/>
      <c r="IE240" s="3"/>
      <c r="IF240" s="3"/>
      <c r="IG240" s="3"/>
      <c r="IH240" s="3"/>
      <c r="II240" s="3"/>
    </row>
    <row r="241" spans="3:243" ht="12.75"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4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  <c r="EX241" s="3"/>
      <c r="EY241" s="3"/>
      <c r="EZ241" s="3"/>
      <c r="FA241" s="3"/>
      <c r="FB241" s="3"/>
      <c r="FC241" s="3"/>
      <c r="FD241" s="3"/>
      <c r="FE241" s="3"/>
      <c r="FF241" s="3"/>
      <c r="FG241" s="3"/>
      <c r="FH241" s="3"/>
      <c r="FI241" s="3"/>
      <c r="FJ241" s="3"/>
      <c r="FK241" s="3"/>
      <c r="FL241" s="3"/>
      <c r="FM241" s="3"/>
      <c r="FN241" s="3"/>
      <c r="FO241" s="3"/>
      <c r="FP241" s="3"/>
      <c r="FQ241" s="3"/>
      <c r="FR241" s="3"/>
      <c r="FS241" s="3"/>
      <c r="FT241" s="3"/>
      <c r="FU241" s="3"/>
      <c r="FV241" s="3"/>
      <c r="FW241" s="3"/>
      <c r="FX241" s="3"/>
      <c r="FY241" s="3"/>
      <c r="FZ241" s="3"/>
      <c r="GA241" s="3"/>
      <c r="GB241" s="3"/>
      <c r="GC241" s="3"/>
      <c r="GD241" s="3"/>
      <c r="GE241" s="3"/>
      <c r="GF241" s="3"/>
      <c r="GG241" s="3"/>
      <c r="GH241" s="3"/>
      <c r="GI241" s="3"/>
      <c r="GJ241" s="3"/>
      <c r="GK241" s="3"/>
      <c r="GL241" s="3"/>
      <c r="GM241" s="3"/>
      <c r="GN241" s="3"/>
      <c r="GO241" s="3"/>
      <c r="GP241" s="3"/>
      <c r="GQ241" s="3"/>
      <c r="GR241" s="3"/>
      <c r="GS241" s="3"/>
      <c r="GT241" s="3"/>
      <c r="GU241" s="3"/>
      <c r="GV241" s="3"/>
      <c r="GW241" s="3"/>
      <c r="GX241" s="3"/>
      <c r="GY241" s="3"/>
      <c r="GZ241" s="3"/>
      <c r="HA241" s="3"/>
      <c r="HB241" s="3"/>
      <c r="HC241" s="3"/>
      <c r="HD241" s="3"/>
      <c r="HE241" s="3"/>
      <c r="HF241" s="3"/>
      <c r="HG241" s="3"/>
      <c r="HH241" s="3"/>
      <c r="HI241" s="3"/>
      <c r="HJ241" s="3"/>
      <c r="HK241" s="3"/>
      <c r="HL241" s="3"/>
      <c r="HM241" s="3"/>
      <c r="HN241" s="3"/>
      <c r="HO241" s="3"/>
      <c r="HP241" s="3"/>
      <c r="HQ241" s="3"/>
      <c r="HR241" s="3"/>
      <c r="HS241" s="3"/>
      <c r="HT241" s="3"/>
      <c r="HU241" s="3"/>
      <c r="HV241" s="3"/>
      <c r="HW241" s="3"/>
      <c r="HX241" s="3"/>
      <c r="HY241" s="3"/>
      <c r="HZ241" s="3"/>
      <c r="IA241" s="3"/>
      <c r="IB241" s="3"/>
      <c r="IC241" s="3"/>
      <c r="ID241" s="3"/>
      <c r="IE241" s="3"/>
      <c r="IF241" s="3"/>
      <c r="IG241" s="3"/>
      <c r="IH241" s="3"/>
      <c r="II241" s="3"/>
    </row>
    <row r="242" spans="3:243" ht="12.75"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4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  <c r="EX242" s="3"/>
      <c r="EY242" s="3"/>
      <c r="EZ242" s="3"/>
      <c r="FA242" s="3"/>
      <c r="FB242" s="3"/>
      <c r="FC242" s="3"/>
      <c r="FD242" s="3"/>
      <c r="FE242" s="3"/>
      <c r="FF242" s="3"/>
      <c r="FG242" s="3"/>
      <c r="FH242" s="3"/>
      <c r="FI242" s="3"/>
      <c r="FJ242" s="3"/>
      <c r="FK242" s="3"/>
      <c r="FL242" s="3"/>
      <c r="FM242" s="3"/>
      <c r="FN242" s="3"/>
      <c r="FO242" s="3"/>
      <c r="FP242" s="3"/>
      <c r="FQ242" s="3"/>
      <c r="FR242" s="3"/>
      <c r="FS242" s="3"/>
      <c r="FT242" s="3"/>
      <c r="FU242" s="3"/>
      <c r="FV242" s="3"/>
      <c r="FW242" s="3"/>
      <c r="FX242" s="3"/>
      <c r="FY242" s="3"/>
      <c r="FZ242" s="3"/>
      <c r="GA242" s="3"/>
      <c r="GB242" s="3"/>
      <c r="GC242" s="3"/>
      <c r="GD242" s="3"/>
      <c r="GE242" s="3"/>
      <c r="GF242" s="3"/>
      <c r="GG242" s="3"/>
      <c r="GH242" s="3"/>
      <c r="GI242" s="3"/>
      <c r="GJ242" s="3"/>
      <c r="GK242" s="3"/>
      <c r="GL242" s="3"/>
      <c r="GM242" s="3"/>
      <c r="GN242" s="3"/>
      <c r="GO242" s="3"/>
      <c r="GP242" s="3"/>
      <c r="GQ242" s="3"/>
      <c r="GR242" s="3"/>
      <c r="GS242" s="3"/>
      <c r="GT242" s="3"/>
      <c r="GU242" s="3"/>
      <c r="GV242" s="3"/>
      <c r="GW242" s="3"/>
      <c r="GX242" s="3"/>
      <c r="GY242" s="3"/>
      <c r="GZ242" s="3"/>
      <c r="HA242" s="3"/>
      <c r="HB242" s="3"/>
      <c r="HC242" s="3"/>
      <c r="HD242" s="3"/>
      <c r="HE242" s="3"/>
      <c r="HF242" s="3"/>
      <c r="HG242" s="3"/>
      <c r="HH242" s="3"/>
      <c r="HI242" s="3"/>
      <c r="HJ242" s="3"/>
      <c r="HK242" s="3"/>
      <c r="HL242" s="3"/>
      <c r="HM242" s="3"/>
      <c r="HN242" s="3"/>
      <c r="HO242" s="3"/>
      <c r="HP242" s="3"/>
      <c r="HQ242" s="3"/>
      <c r="HR242" s="3"/>
      <c r="HS242" s="3"/>
      <c r="HT242" s="3"/>
      <c r="HU242" s="3"/>
      <c r="HV242" s="3"/>
      <c r="HW242" s="3"/>
      <c r="HX242" s="3"/>
      <c r="HY242" s="3"/>
      <c r="HZ242" s="3"/>
      <c r="IA242" s="3"/>
      <c r="IB242" s="3"/>
      <c r="IC242" s="3"/>
      <c r="ID242" s="3"/>
      <c r="IE242" s="3"/>
      <c r="IF242" s="3"/>
      <c r="IG242" s="3"/>
      <c r="IH242" s="3"/>
      <c r="II242" s="3"/>
    </row>
    <row r="243" spans="3:243" ht="12.75"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4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  <c r="EX243" s="3"/>
      <c r="EY243" s="3"/>
      <c r="EZ243" s="3"/>
      <c r="FA243" s="3"/>
      <c r="FB243" s="3"/>
      <c r="FC243" s="3"/>
      <c r="FD243" s="3"/>
      <c r="FE243" s="3"/>
      <c r="FF243" s="3"/>
      <c r="FG243" s="3"/>
      <c r="FH243" s="3"/>
      <c r="FI243" s="3"/>
      <c r="FJ243" s="3"/>
      <c r="FK243" s="3"/>
      <c r="FL243" s="3"/>
      <c r="FM243" s="3"/>
      <c r="FN243" s="3"/>
      <c r="FO243" s="3"/>
      <c r="FP243" s="3"/>
      <c r="FQ243" s="3"/>
      <c r="FR243" s="3"/>
      <c r="FS243" s="3"/>
      <c r="FT243" s="3"/>
      <c r="FU243" s="3"/>
      <c r="FV243" s="3"/>
      <c r="FW243" s="3"/>
      <c r="FX243" s="3"/>
      <c r="FY243" s="3"/>
      <c r="FZ243" s="3"/>
      <c r="GA243" s="3"/>
      <c r="GB243" s="3"/>
      <c r="GC243" s="3"/>
      <c r="GD243" s="3"/>
      <c r="GE243" s="3"/>
      <c r="GF243" s="3"/>
      <c r="GG243" s="3"/>
      <c r="GH243" s="3"/>
      <c r="GI243" s="3"/>
      <c r="GJ243" s="3"/>
      <c r="GK243" s="3"/>
      <c r="GL243" s="3"/>
      <c r="GM243" s="3"/>
      <c r="GN243" s="3"/>
      <c r="GO243" s="3"/>
      <c r="GP243" s="3"/>
      <c r="GQ243" s="3"/>
      <c r="GR243" s="3"/>
      <c r="GS243" s="3"/>
      <c r="GT243" s="3"/>
      <c r="GU243" s="3"/>
      <c r="GV243" s="3"/>
      <c r="GW243" s="3"/>
      <c r="GX243" s="3"/>
      <c r="GY243" s="3"/>
      <c r="GZ243" s="3"/>
      <c r="HA243" s="3"/>
      <c r="HB243" s="3"/>
      <c r="HC243" s="3"/>
      <c r="HD243" s="3"/>
      <c r="HE243" s="3"/>
      <c r="HF243" s="3"/>
      <c r="HG243" s="3"/>
      <c r="HH243" s="3"/>
      <c r="HI243" s="3"/>
      <c r="HJ243" s="3"/>
      <c r="HK243" s="3"/>
      <c r="HL243" s="3"/>
      <c r="HM243" s="3"/>
      <c r="HN243" s="3"/>
      <c r="HO243" s="3"/>
      <c r="HP243" s="3"/>
      <c r="HQ243" s="3"/>
      <c r="HR243" s="3"/>
      <c r="HS243" s="3"/>
      <c r="HT243" s="3"/>
      <c r="HU243" s="3"/>
      <c r="HV243" s="3"/>
      <c r="HW243" s="3"/>
      <c r="HX243" s="3"/>
      <c r="HY243" s="3"/>
      <c r="HZ243" s="3"/>
      <c r="IA243" s="3"/>
      <c r="IB243" s="3"/>
      <c r="IC243" s="3"/>
      <c r="ID243" s="3"/>
      <c r="IE243" s="3"/>
      <c r="IF243" s="3"/>
      <c r="IG243" s="3"/>
      <c r="IH243" s="3"/>
      <c r="II243" s="3"/>
    </row>
    <row r="244" spans="3:243" ht="12.75"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4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  <c r="EX244" s="3"/>
      <c r="EY244" s="3"/>
      <c r="EZ244" s="3"/>
      <c r="FA244" s="3"/>
      <c r="FB244" s="3"/>
      <c r="FC244" s="3"/>
      <c r="FD244" s="3"/>
      <c r="FE244" s="3"/>
      <c r="FF244" s="3"/>
      <c r="FG244" s="3"/>
      <c r="FH244" s="3"/>
      <c r="FI244" s="3"/>
      <c r="FJ244" s="3"/>
      <c r="FK244" s="3"/>
      <c r="FL244" s="3"/>
      <c r="FM244" s="3"/>
      <c r="FN244" s="3"/>
      <c r="FO244" s="3"/>
      <c r="FP244" s="3"/>
      <c r="FQ244" s="3"/>
      <c r="FR244" s="3"/>
      <c r="FS244" s="3"/>
      <c r="FT244" s="3"/>
      <c r="FU244" s="3"/>
      <c r="FV244" s="3"/>
      <c r="FW244" s="3"/>
      <c r="FX244" s="3"/>
      <c r="FY244" s="3"/>
      <c r="FZ244" s="3"/>
      <c r="GA244" s="3"/>
      <c r="GB244" s="3"/>
      <c r="GC244" s="3"/>
      <c r="GD244" s="3"/>
      <c r="GE244" s="3"/>
      <c r="GF244" s="3"/>
      <c r="GG244" s="3"/>
      <c r="GH244" s="3"/>
      <c r="GI244" s="3"/>
      <c r="GJ244" s="3"/>
      <c r="GK244" s="3"/>
      <c r="GL244" s="3"/>
      <c r="GM244" s="3"/>
      <c r="GN244" s="3"/>
      <c r="GO244" s="3"/>
      <c r="GP244" s="3"/>
      <c r="GQ244" s="3"/>
      <c r="GR244" s="3"/>
      <c r="GS244" s="3"/>
      <c r="GT244" s="3"/>
      <c r="GU244" s="3"/>
      <c r="GV244" s="3"/>
      <c r="GW244" s="3"/>
      <c r="GX244" s="3"/>
      <c r="GY244" s="3"/>
      <c r="GZ244" s="3"/>
      <c r="HA244" s="3"/>
      <c r="HB244" s="3"/>
      <c r="HC244" s="3"/>
      <c r="HD244" s="3"/>
      <c r="HE244" s="3"/>
      <c r="HF244" s="3"/>
      <c r="HG244" s="3"/>
      <c r="HH244" s="3"/>
      <c r="HI244" s="3"/>
      <c r="HJ244" s="3"/>
      <c r="HK244" s="3"/>
      <c r="HL244" s="3"/>
      <c r="HM244" s="3"/>
      <c r="HN244" s="3"/>
      <c r="HO244" s="3"/>
      <c r="HP244" s="3"/>
      <c r="HQ244" s="3"/>
      <c r="HR244" s="3"/>
      <c r="HS244" s="3"/>
      <c r="HT244" s="3"/>
      <c r="HU244" s="3"/>
      <c r="HV244" s="3"/>
      <c r="HW244" s="3"/>
      <c r="HX244" s="3"/>
      <c r="HY244" s="3"/>
      <c r="HZ244" s="3"/>
      <c r="IA244" s="3"/>
      <c r="IB244" s="3"/>
      <c r="IC244" s="3"/>
      <c r="ID244" s="3"/>
      <c r="IE244" s="3"/>
      <c r="IF244" s="3"/>
      <c r="IG244" s="3"/>
      <c r="IH244" s="3"/>
      <c r="II244" s="3"/>
    </row>
    <row r="245" spans="3:243" ht="12.75"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4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  <c r="EX245" s="3"/>
      <c r="EY245" s="3"/>
      <c r="EZ245" s="3"/>
      <c r="FA245" s="3"/>
      <c r="FB245" s="3"/>
      <c r="FC245" s="3"/>
      <c r="FD245" s="3"/>
      <c r="FE245" s="3"/>
      <c r="FF245" s="3"/>
      <c r="FG245" s="3"/>
      <c r="FH245" s="3"/>
      <c r="FI245" s="3"/>
      <c r="FJ245" s="3"/>
      <c r="FK245" s="3"/>
      <c r="FL245" s="3"/>
      <c r="FM245" s="3"/>
      <c r="FN245" s="3"/>
      <c r="FO245" s="3"/>
      <c r="FP245" s="3"/>
      <c r="FQ245" s="3"/>
      <c r="FR245" s="3"/>
      <c r="FS245" s="3"/>
      <c r="FT245" s="3"/>
      <c r="FU245" s="3"/>
      <c r="FV245" s="3"/>
      <c r="FW245" s="3"/>
      <c r="FX245" s="3"/>
      <c r="FY245" s="3"/>
      <c r="FZ245" s="3"/>
      <c r="GA245" s="3"/>
      <c r="GB245" s="3"/>
      <c r="GC245" s="3"/>
      <c r="GD245" s="3"/>
      <c r="GE245" s="3"/>
      <c r="GF245" s="3"/>
      <c r="GG245" s="3"/>
      <c r="GH245" s="3"/>
      <c r="GI245" s="3"/>
      <c r="GJ245" s="3"/>
      <c r="GK245" s="3"/>
      <c r="GL245" s="3"/>
      <c r="GM245" s="3"/>
      <c r="GN245" s="3"/>
      <c r="GO245" s="3"/>
      <c r="GP245" s="3"/>
      <c r="GQ245" s="3"/>
      <c r="GR245" s="3"/>
      <c r="GS245" s="3"/>
      <c r="GT245" s="3"/>
      <c r="GU245" s="3"/>
      <c r="GV245" s="3"/>
      <c r="GW245" s="3"/>
      <c r="GX245" s="3"/>
      <c r="GY245" s="3"/>
      <c r="GZ245" s="3"/>
      <c r="HA245" s="3"/>
      <c r="HB245" s="3"/>
      <c r="HC245" s="3"/>
      <c r="HD245" s="3"/>
      <c r="HE245" s="3"/>
      <c r="HF245" s="3"/>
      <c r="HG245" s="3"/>
      <c r="HH245" s="3"/>
      <c r="HI245" s="3"/>
      <c r="HJ245" s="3"/>
      <c r="HK245" s="3"/>
      <c r="HL245" s="3"/>
      <c r="HM245" s="3"/>
      <c r="HN245" s="3"/>
      <c r="HO245" s="3"/>
      <c r="HP245" s="3"/>
      <c r="HQ245" s="3"/>
      <c r="HR245" s="3"/>
      <c r="HS245" s="3"/>
      <c r="HT245" s="3"/>
      <c r="HU245" s="3"/>
      <c r="HV245" s="3"/>
      <c r="HW245" s="3"/>
      <c r="HX245" s="3"/>
      <c r="HY245" s="3"/>
      <c r="HZ245" s="3"/>
      <c r="IA245" s="3"/>
      <c r="IB245" s="3"/>
      <c r="IC245" s="3"/>
      <c r="ID245" s="3"/>
      <c r="IE245" s="3"/>
      <c r="IF245" s="3"/>
      <c r="IG245" s="3"/>
      <c r="IH245" s="3"/>
      <c r="II245" s="3"/>
    </row>
    <row r="246" spans="3:243" ht="12.75"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4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  <c r="EX246" s="3"/>
      <c r="EY246" s="3"/>
      <c r="EZ246" s="3"/>
      <c r="FA246" s="3"/>
      <c r="FB246" s="3"/>
      <c r="FC246" s="3"/>
      <c r="FD246" s="3"/>
      <c r="FE246" s="3"/>
      <c r="FF246" s="3"/>
      <c r="FG246" s="3"/>
      <c r="FH246" s="3"/>
      <c r="FI246" s="3"/>
      <c r="FJ246" s="3"/>
      <c r="FK246" s="3"/>
      <c r="FL246" s="3"/>
      <c r="FM246" s="3"/>
      <c r="FN246" s="3"/>
      <c r="FO246" s="3"/>
      <c r="FP246" s="3"/>
      <c r="FQ246" s="3"/>
      <c r="FR246" s="3"/>
      <c r="FS246" s="3"/>
      <c r="FT246" s="3"/>
      <c r="FU246" s="3"/>
      <c r="FV246" s="3"/>
      <c r="FW246" s="3"/>
      <c r="FX246" s="3"/>
      <c r="FY246" s="3"/>
      <c r="FZ246" s="3"/>
      <c r="GA246" s="3"/>
      <c r="GB246" s="3"/>
      <c r="GC246" s="3"/>
      <c r="GD246" s="3"/>
      <c r="GE246" s="3"/>
      <c r="GF246" s="3"/>
      <c r="GG246" s="3"/>
      <c r="GH246" s="3"/>
      <c r="GI246" s="3"/>
      <c r="GJ246" s="3"/>
      <c r="GK246" s="3"/>
      <c r="GL246" s="3"/>
      <c r="GM246" s="3"/>
      <c r="GN246" s="3"/>
      <c r="GO246" s="3"/>
      <c r="GP246" s="3"/>
      <c r="GQ246" s="3"/>
      <c r="GR246" s="3"/>
      <c r="GS246" s="3"/>
      <c r="GT246" s="3"/>
      <c r="GU246" s="3"/>
      <c r="GV246" s="3"/>
      <c r="GW246" s="3"/>
      <c r="GX246" s="3"/>
      <c r="GY246" s="3"/>
      <c r="GZ246" s="3"/>
      <c r="HA246" s="3"/>
      <c r="HB246" s="3"/>
      <c r="HC246" s="3"/>
      <c r="HD246" s="3"/>
      <c r="HE246" s="3"/>
      <c r="HF246" s="3"/>
      <c r="HG246" s="3"/>
      <c r="HH246" s="3"/>
      <c r="HI246" s="3"/>
      <c r="HJ246" s="3"/>
      <c r="HK246" s="3"/>
      <c r="HL246" s="3"/>
      <c r="HM246" s="3"/>
      <c r="HN246" s="3"/>
      <c r="HO246" s="3"/>
      <c r="HP246" s="3"/>
      <c r="HQ246" s="3"/>
      <c r="HR246" s="3"/>
      <c r="HS246" s="3"/>
      <c r="HT246" s="3"/>
      <c r="HU246" s="3"/>
      <c r="HV246" s="3"/>
      <c r="HW246" s="3"/>
      <c r="HX246" s="3"/>
      <c r="HY246" s="3"/>
      <c r="HZ246" s="3"/>
      <c r="IA246" s="3"/>
      <c r="IB246" s="3"/>
      <c r="IC246" s="3"/>
      <c r="ID246" s="3"/>
      <c r="IE246" s="3"/>
      <c r="IF246" s="3"/>
      <c r="IG246" s="3"/>
      <c r="IH246" s="3"/>
      <c r="II246" s="3"/>
    </row>
    <row r="247" spans="3:243" ht="12.75"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4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  <c r="EX247" s="3"/>
      <c r="EY247" s="3"/>
      <c r="EZ247" s="3"/>
      <c r="FA247" s="3"/>
      <c r="FB247" s="3"/>
      <c r="FC247" s="3"/>
      <c r="FD247" s="3"/>
      <c r="FE247" s="3"/>
      <c r="FF247" s="3"/>
      <c r="FG247" s="3"/>
      <c r="FH247" s="3"/>
      <c r="FI247" s="3"/>
      <c r="FJ247" s="3"/>
      <c r="FK247" s="3"/>
      <c r="FL247" s="3"/>
      <c r="FM247" s="3"/>
      <c r="FN247" s="3"/>
      <c r="FO247" s="3"/>
      <c r="FP247" s="3"/>
      <c r="FQ247" s="3"/>
      <c r="FR247" s="3"/>
      <c r="FS247" s="3"/>
      <c r="FT247" s="3"/>
      <c r="FU247" s="3"/>
      <c r="FV247" s="3"/>
      <c r="FW247" s="3"/>
      <c r="FX247" s="3"/>
      <c r="FY247" s="3"/>
      <c r="FZ247" s="3"/>
      <c r="GA247" s="3"/>
      <c r="GB247" s="3"/>
      <c r="GC247" s="3"/>
      <c r="GD247" s="3"/>
      <c r="GE247" s="3"/>
      <c r="GF247" s="3"/>
      <c r="GG247" s="3"/>
      <c r="GH247" s="3"/>
      <c r="GI247" s="3"/>
      <c r="GJ247" s="3"/>
      <c r="GK247" s="3"/>
      <c r="GL247" s="3"/>
      <c r="GM247" s="3"/>
      <c r="GN247" s="3"/>
      <c r="GO247" s="3"/>
      <c r="GP247" s="3"/>
      <c r="GQ247" s="3"/>
      <c r="GR247" s="3"/>
      <c r="GS247" s="3"/>
      <c r="GT247" s="3"/>
      <c r="GU247" s="3"/>
      <c r="GV247" s="3"/>
      <c r="GW247" s="3"/>
      <c r="GX247" s="3"/>
      <c r="GY247" s="3"/>
      <c r="GZ247" s="3"/>
      <c r="HA247" s="3"/>
      <c r="HB247" s="3"/>
      <c r="HC247" s="3"/>
      <c r="HD247" s="3"/>
      <c r="HE247" s="3"/>
      <c r="HF247" s="3"/>
      <c r="HG247" s="3"/>
      <c r="HH247" s="3"/>
      <c r="HI247" s="3"/>
      <c r="HJ247" s="3"/>
      <c r="HK247" s="3"/>
      <c r="HL247" s="3"/>
      <c r="HM247" s="3"/>
      <c r="HN247" s="3"/>
      <c r="HO247" s="3"/>
      <c r="HP247" s="3"/>
      <c r="HQ247" s="3"/>
      <c r="HR247" s="3"/>
      <c r="HS247" s="3"/>
      <c r="HT247" s="3"/>
      <c r="HU247" s="3"/>
      <c r="HV247" s="3"/>
      <c r="HW247" s="3"/>
      <c r="HX247" s="3"/>
      <c r="HY247" s="3"/>
      <c r="HZ247" s="3"/>
      <c r="IA247" s="3"/>
      <c r="IB247" s="3"/>
      <c r="IC247" s="3"/>
      <c r="ID247" s="3"/>
      <c r="IE247" s="3"/>
      <c r="IF247" s="3"/>
      <c r="IG247" s="3"/>
      <c r="IH247" s="3"/>
      <c r="II247" s="3"/>
    </row>
    <row r="248" spans="3:243" ht="12.75"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4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  <c r="EX248" s="3"/>
      <c r="EY248" s="3"/>
      <c r="EZ248" s="3"/>
      <c r="FA248" s="3"/>
      <c r="FB248" s="3"/>
      <c r="FC248" s="3"/>
      <c r="FD248" s="3"/>
      <c r="FE248" s="3"/>
      <c r="FF248" s="3"/>
      <c r="FG248" s="3"/>
      <c r="FH248" s="3"/>
      <c r="FI248" s="3"/>
      <c r="FJ248" s="3"/>
      <c r="FK248" s="3"/>
      <c r="FL248" s="3"/>
      <c r="FM248" s="3"/>
      <c r="FN248" s="3"/>
      <c r="FO248" s="3"/>
      <c r="FP248" s="3"/>
      <c r="FQ248" s="3"/>
      <c r="FR248" s="3"/>
      <c r="FS248" s="3"/>
      <c r="FT248" s="3"/>
      <c r="FU248" s="3"/>
      <c r="FV248" s="3"/>
      <c r="FW248" s="3"/>
      <c r="FX248" s="3"/>
      <c r="FY248" s="3"/>
      <c r="FZ248" s="3"/>
      <c r="GA248" s="3"/>
      <c r="GB248" s="3"/>
      <c r="GC248" s="3"/>
      <c r="GD248" s="3"/>
      <c r="GE248" s="3"/>
      <c r="GF248" s="3"/>
      <c r="GG248" s="3"/>
      <c r="GH248" s="3"/>
      <c r="GI248" s="3"/>
      <c r="GJ248" s="3"/>
      <c r="GK248" s="3"/>
      <c r="GL248" s="3"/>
      <c r="GM248" s="3"/>
      <c r="GN248" s="3"/>
      <c r="GO248" s="3"/>
      <c r="GP248" s="3"/>
      <c r="GQ248" s="3"/>
      <c r="GR248" s="3"/>
      <c r="GS248" s="3"/>
      <c r="GT248" s="3"/>
      <c r="GU248" s="3"/>
      <c r="GV248" s="3"/>
      <c r="GW248" s="3"/>
      <c r="GX248" s="3"/>
      <c r="GY248" s="3"/>
      <c r="GZ248" s="3"/>
      <c r="HA248" s="3"/>
      <c r="HB248" s="3"/>
      <c r="HC248" s="3"/>
      <c r="HD248" s="3"/>
      <c r="HE248" s="3"/>
      <c r="HF248" s="3"/>
      <c r="HG248" s="3"/>
      <c r="HH248" s="3"/>
      <c r="HI248" s="3"/>
      <c r="HJ248" s="3"/>
      <c r="HK248" s="3"/>
      <c r="HL248" s="3"/>
      <c r="HM248" s="3"/>
      <c r="HN248" s="3"/>
      <c r="HO248" s="3"/>
      <c r="HP248" s="3"/>
      <c r="HQ248" s="3"/>
      <c r="HR248" s="3"/>
      <c r="HS248" s="3"/>
      <c r="HT248" s="3"/>
      <c r="HU248" s="3"/>
      <c r="HV248" s="3"/>
      <c r="HW248" s="3"/>
      <c r="HX248" s="3"/>
      <c r="HY248" s="3"/>
      <c r="HZ248" s="3"/>
      <c r="IA248" s="3"/>
      <c r="IB248" s="3"/>
      <c r="IC248" s="3"/>
      <c r="ID248" s="3"/>
      <c r="IE248" s="3"/>
      <c r="IF248" s="3"/>
      <c r="IG248" s="3"/>
      <c r="IH248" s="3"/>
      <c r="II248" s="3"/>
    </row>
    <row r="249" spans="3:243" ht="12.75"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4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  <c r="EX249" s="3"/>
      <c r="EY249" s="3"/>
      <c r="EZ249" s="3"/>
      <c r="FA249" s="3"/>
      <c r="FB249" s="3"/>
      <c r="FC249" s="3"/>
      <c r="FD249" s="3"/>
      <c r="FE249" s="3"/>
      <c r="FF249" s="3"/>
      <c r="FG249" s="3"/>
      <c r="FH249" s="3"/>
      <c r="FI249" s="3"/>
      <c r="FJ249" s="3"/>
      <c r="FK249" s="3"/>
      <c r="FL249" s="3"/>
      <c r="FM249" s="3"/>
      <c r="FN249" s="3"/>
      <c r="FO249" s="3"/>
      <c r="FP249" s="3"/>
      <c r="FQ249" s="3"/>
      <c r="FR249" s="3"/>
      <c r="FS249" s="3"/>
      <c r="FT249" s="3"/>
      <c r="FU249" s="3"/>
      <c r="FV249" s="3"/>
      <c r="FW249" s="3"/>
      <c r="FX249" s="3"/>
      <c r="FY249" s="3"/>
      <c r="FZ249" s="3"/>
      <c r="GA249" s="3"/>
      <c r="GB249" s="3"/>
      <c r="GC249" s="3"/>
      <c r="GD249" s="3"/>
      <c r="GE249" s="3"/>
      <c r="GF249" s="3"/>
      <c r="GG249" s="3"/>
      <c r="GH249" s="3"/>
      <c r="GI249" s="3"/>
      <c r="GJ249" s="3"/>
      <c r="GK249" s="3"/>
      <c r="GL249" s="3"/>
      <c r="GM249" s="3"/>
      <c r="GN249" s="3"/>
      <c r="GO249" s="3"/>
      <c r="GP249" s="3"/>
      <c r="GQ249" s="3"/>
      <c r="GR249" s="3"/>
      <c r="GS249" s="3"/>
      <c r="GT249" s="3"/>
      <c r="GU249" s="3"/>
      <c r="GV249" s="3"/>
      <c r="GW249" s="3"/>
      <c r="GX249" s="3"/>
      <c r="GY249" s="3"/>
      <c r="GZ249" s="3"/>
      <c r="HA249" s="3"/>
      <c r="HB249" s="3"/>
      <c r="HC249" s="3"/>
      <c r="HD249" s="3"/>
      <c r="HE249" s="3"/>
      <c r="HF249" s="3"/>
      <c r="HG249" s="3"/>
      <c r="HH249" s="3"/>
      <c r="HI249" s="3"/>
      <c r="HJ249" s="3"/>
      <c r="HK249" s="3"/>
      <c r="HL249" s="3"/>
      <c r="HM249" s="3"/>
      <c r="HN249" s="3"/>
      <c r="HO249" s="3"/>
      <c r="HP249" s="3"/>
      <c r="HQ249" s="3"/>
      <c r="HR249" s="3"/>
      <c r="HS249" s="3"/>
      <c r="HT249" s="3"/>
      <c r="HU249" s="3"/>
      <c r="HV249" s="3"/>
      <c r="HW249" s="3"/>
      <c r="HX249" s="3"/>
      <c r="HY249" s="3"/>
      <c r="HZ249" s="3"/>
      <c r="IA249" s="3"/>
      <c r="IB249" s="3"/>
      <c r="IC249" s="3"/>
      <c r="ID249" s="3"/>
      <c r="IE249" s="3"/>
      <c r="IF249" s="3"/>
      <c r="IG249" s="3"/>
      <c r="IH249" s="3"/>
      <c r="II249" s="3"/>
    </row>
    <row r="250" spans="3:243" ht="12.75"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4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  <c r="FH250" s="3"/>
      <c r="FI250" s="3"/>
      <c r="FJ250" s="3"/>
      <c r="FK250" s="3"/>
      <c r="FL250" s="3"/>
      <c r="FM250" s="3"/>
      <c r="FN250" s="3"/>
      <c r="FO250" s="3"/>
      <c r="FP250" s="3"/>
      <c r="FQ250" s="3"/>
      <c r="FR250" s="3"/>
      <c r="FS250" s="3"/>
      <c r="FT250" s="3"/>
      <c r="FU250" s="3"/>
      <c r="FV250" s="3"/>
      <c r="FW250" s="3"/>
      <c r="FX250" s="3"/>
      <c r="FY250" s="3"/>
      <c r="FZ250" s="3"/>
      <c r="GA250" s="3"/>
      <c r="GB250" s="3"/>
      <c r="GC250" s="3"/>
      <c r="GD250" s="3"/>
      <c r="GE250" s="3"/>
      <c r="GF250" s="3"/>
      <c r="GG250" s="3"/>
      <c r="GH250" s="3"/>
      <c r="GI250" s="3"/>
      <c r="GJ250" s="3"/>
      <c r="GK250" s="3"/>
      <c r="GL250" s="3"/>
      <c r="GM250" s="3"/>
      <c r="GN250" s="3"/>
      <c r="GO250" s="3"/>
      <c r="GP250" s="3"/>
      <c r="GQ250" s="3"/>
      <c r="GR250" s="3"/>
      <c r="GS250" s="3"/>
      <c r="GT250" s="3"/>
      <c r="GU250" s="3"/>
      <c r="GV250" s="3"/>
      <c r="GW250" s="3"/>
      <c r="GX250" s="3"/>
      <c r="GY250" s="3"/>
      <c r="GZ250" s="3"/>
      <c r="HA250" s="3"/>
      <c r="HB250" s="3"/>
      <c r="HC250" s="3"/>
      <c r="HD250" s="3"/>
      <c r="HE250" s="3"/>
      <c r="HF250" s="3"/>
      <c r="HG250" s="3"/>
      <c r="HH250" s="3"/>
      <c r="HI250" s="3"/>
      <c r="HJ250" s="3"/>
      <c r="HK250" s="3"/>
      <c r="HL250" s="3"/>
      <c r="HM250" s="3"/>
      <c r="HN250" s="3"/>
      <c r="HO250" s="3"/>
      <c r="HP250" s="3"/>
      <c r="HQ250" s="3"/>
      <c r="HR250" s="3"/>
      <c r="HS250" s="3"/>
      <c r="HT250" s="3"/>
      <c r="HU250" s="3"/>
      <c r="HV250" s="3"/>
      <c r="HW250" s="3"/>
      <c r="HX250" s="3"/>
      <c r="HY250" s="3"/>
      <c r="HZ250" s="3"/>
      <c r="IA250" s="3"/>
      <c r="IB250" s="3"/>
      <c r="IC250" s="3"/>
      <c r="ID250" s="3"/>
      <c r="IE250" s="3"/>
      <c r="IF250" s="3"/>
      <c r="IG250" s="3"/>
      <c r="IH250" s="3"/>
      <c r="II250" s="3"/>
    </row>
    <row r="251" spans="3:243" ht="12.75"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4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  <c r="EX251" s="3"/>
      <c r="EY251" s="3"/>
      <c r="EZ251" s="3"/>
      <c r="FA251" s="3"/>
      <c r="FB251" s="3"/>
      <c r="FC251" s="3"/>
      <c r="FD251" s="3"/>
      <c r="FE251" s="3"/>
      <c r="FF251" s="3"/>
      <c r="FG251" s="3"/>
      <c r="FH251" s="3"/>
      <c r="FI251" s="3"/>
      <c r="FJ251" s="3"/>
      <c r="FK251" s="3"/>
      <c r="FL251" s="3"/>
      <c r="FM251" s="3"/>
      <c r="FN251" s="3"/>
      <c r="FO251" s="3"/>
      <c r="FP251" s="3"/>
      <c r="FQ251" s="3"/>
      <c r="FR251" s="3"/>
      <c r="FS251" s="3"/>
      <c r="FT251" s="3"/>
      <c r="FU251" s="3"/>
      <c r="FV251" s="3"/>
      <c r="FW251" s="3"/>
      <c r="FX251" s="3"/>
      <c r="FY251" s="3"/>
      <c r="FZ251" s="3"/>
      <c r="GA251" s="3"/>
      <c r="GB251" s="3"/>
      <c r="GC251" s="3"/>
      <c r="GD251" s="3"/>
      <c r="GE251" s="3"/>
      <c r="GF251" s="3"/>
      <c r="GG251" s="3"/>
      <c r="GH251" s="3"/>
      <c r="GI251" s="3"/>
      <c r="GJ251" s="3"/>
      <c r="GK251" s="3"/>
      <c r="GL251" s="3"/>
      <c r="GM251" s="3"/>
      <c r="GN251" s="3"/>
      <c r="GO251" s="3"/>
      <c r="GP251" s="3"/>
      <c r="GQ251" s="3"/>
      <c r="GR251" s="3"/>
      <c r="GS251" s="3"/>
      <c r="GT251" s="3"/>
      <c r="GU251" s="3"/>
      <c r="GV251" s="3"/>
      <c r="GW251" s="3"/>
      <c r="GX251" s="3"/>
      <c r="GY251" s="3"/>
      <c r="GZ251" s="3"/>
      <c r="HA251" s="3"/>
      <c r="HB251" s="3"/>
      <c r="HC251" s="3"/>
      <c r="HD251" s="3"/>
      <c r="HE251" s="3"/>
      <c r="HF251" s="3"/>
      <c r="HG251" s="3"/>
      <c r="HH251" s="3"/>
      <c r="HI251" s="3"/>
      <c r="HJ251" s="3"/>
      <c r="HK251" s="3"/>
      <c r="HL251" s="3"/>
      <c r="HM251" s="3"/>
      <c r="HN251" s="3"/>
      <c r="HO251" s="3"/>
      <c r="HP251" s="3"/>
      <c r="HQ251" s="3"/>
      <c r="HR251" s="3"/>
      <c r="HS251" s="3"/>
      <c r="HT251" s="3"/>
      <c r="HU251" s="3"/>
      <c r="HV251" s="3"/>
      <c r="HW251" s="3"/>
      <c r="HX251" s="3"/>
      <c r="HY251" s="3"/>
      <c r="HZ251" s="3"/>
      <c r="IA251" s="3"/>
      <c r="IB251" s="3"/>
      <c r="IC251" s="3"/>
      <c r="ID251" s="3"/>
      <c r="IE251" s="3"/>
      <c r="IF251" s="3"/>
      <c r="IG251" s="3"/>
      <c r="IH251" s="3"/>
      <c r="II251" s="3"/>
    </row>
    <row r="252" spans="3:243" ht="12.75"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4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  <c r="EX252" s="3"/>
      <c r="EY252" s="3"/>
      <c r="EZ252" s="3"/>
      <c r="FA252" s="3"/>
      <c r="FB252" s="3"/>
      <c r="FC252" s="3"/>
      <c r="FD252" s="3"/>
      <c r="FE252" s="3"/>
      <c r="FF252" s="3"/>
      <c r="FG252" s="3"/>
      <c r="FH252" s="3"/>
      <c r="FI252" s="3"/>
      <c r="FJ252" s="3"/>
      <c r="FK252" s="3"/>
      <c r="FL252" s="3"/>
      <c r="FM252" s="3"/>
      <c r="FN252" s="3"/>
      <c r="FO252" s="3"/>
      <c r="FP252" s="3"/>
      <c r="FQ252" s="3"/>
      <c r="FR252" s="3"/>
      <c r="FS252" s="3"/>
      <c r="FT252" s="3"/>
      <c r="FU252" s="3"/>
      <c r="FV252" s="3"/>
      <c r="FW252" s="3"/>
      <c r="FX252" s="3"/>
      <c r="FY252" s="3"/>
      <c r="FZ252" s="3"/>
      <c r="GA252" s="3"/>
      <c r="GB252" s="3"/>
      <c r="GC252" s="3"/>
      <c r="GD252" s="3"/>
      <c r="GE252" s="3"/>
      <c r="GF252" s="3"/>
      <c r="GG252" s="3"/>
      <c r="GH252" s="3"/>
      <c r="GI252" s="3"/>
      <c r="GJ252" s="3"/>
      <c r="GK252" s="3"/>
      <c r="GL252" s="3"/>
      <c r="GM252" s="3"/>
      <c r="GN252" s="3"/>
      <c r="GO252" s="3"/>
      <c r="GP252" s="3"/>
      <c r="GQ252" s="3"/>
      <c r="GR252" s="3"/>
      <c r="GS252" s="3"/>
      <c r="GT252" s="3"/>
      <c r="GU252" s="3"/>
      <c r="GV252" s="3"/>
      <c r="GW252" s="3"/>
      <c r="GX252" s="3"/>
      <c r="GY252" s="3"/>
      <c r="GZ252" s="3"/>
      <c r="HA252" s="3"/>
      <c r="HB252" s="3"/>
      <c r="HC252" s="3"/>
      <c r="HD252" s="3"/>
      <c r="HE252" s="3"/>
      <c r="HF252" s="3"/>
      <c r="HG252" s="3"/>
      <c r="HH252" s="3"/>
      <c r="HI252" s="3"/>
      <c r="HJ252" s="3"/>
      <c r="HK252" s="3"/>
      <c r="HL252" s="3"/>
      <c r="HM252" s="3"/>
      <c r="HN252" s="3"/>
      <c r="HO252" s="3"/>
      <c r="HP252" s="3"/>
      <c r="HQ252" s="3"/>
      <c r="HR252" s="3"/>
      <c r="HS252" s="3"/>
      <c r="HT252" s="3"/>
      <c r="HU252" s="3"/>
      <c r="HV252" s="3"/>
      <c r="HW252" s="3"/>
      <c r="HX252" s="3"/>
      <c r="HY252" s="3"/>
      <c r="HZ252" s="3"/>
      <c r="IA252" s="3"/>
      <c r="IB252" s="3"/>
      <c r="IC252" s="3"/>
      <c r="ID252" s="3"/>
      <c r="IE252" s="3"/>
      <c r="IF252" s="3"/>
      <c r="IG252" s="3"/>
      <c r="IH252" s="3"/>
      <c r="II252" s="3"/>
    </row>
    <row r="253" spans="3:243" ht="12.75"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4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  <c r="EX253" s="3"/>
      <c r="EY253" s="3"/>
      <c r="EZ253" s="3"/>
      <c r="FA253" s="3"/>
      <c r="FB253" s="3"/>
      <c r="FC253" s="3"/>
      <c r="FD253" s="3"/>
      <c r="FE253" s="3"/>
      <c r="FF253" s="3"/>
      <c r="FG253" s="3"/>
      <c r="FH253" s="3"/>
      <c r="FI253" s="3"/>
      <c r="FJ253" s="3"/>
      <c r="FK253" s="3"/>
      <c r="FL253" s="3"/>
      <c r="FM253" s="3"/>
      <c r="FN253" s="3"/>
      <c r="FO253" s="3"/>
      <c r="FP253" s="3"/>
      <c r="FQ253" s="3"/>
      <c r="FR253" s="3"/>
      <c r="FS253" s="3"/>
      <c r="FT253" s="3"/>
      <c r="FU253" s="3"/>
      <c r="FV253" s="3"/>
      <c r="FW253" s="3"/>
      <c r="FX253" s="3"/>
      <c r="FY253" s="3"/>
      <c r="FZ253" s="3"/>
      <c r="GA253" s="3"/>
      <c r="GB253" s="3"/>
      <c r="GC253" s="3"/>
      <c r="GD253" s="3"/>
      <c r="GE253" s="3"/>
      <c r="GF253" s="3"/>
      <c r="GG253" s="3"/>
      <c r="GH253" s="3"/>
      <c r="GI253" s="3"/>
      <c r="GJ253" s="3"/>
      <c r="GK253" s="3"/>
      <c r="GL253" s="3"/>
      <c r="GM253" s="3"/>
      <c r="GN253" s="3"/>
      <c r="GO253" s="3"/>
      <c r="GP253" s="3"/>
      <c r="GQ253" s="3"/>
      <c r="GR253" s="3"/>
      <c r="GS253" s="3"/>
      <c r="GT253" s="3"/>
      <c r="GU253" s="3"/>
      <c r="GV253" s="3"/>
      <c r="GW253" s="3"/>
      <c r="GX253" s="3"/>
      <c r="GY253" s="3"/>
      <c r="GZ253" s="3"/>
      <c r="HA253" s="3"/>
      <c r="HB253" s="3"/>
      <c r="HC253" s="3"/>
      <c r="HD253" s="3"/>
      <c r="HE253" s="3"/>
      <c r="HF253" s="3"/>
      <c r="HG253" s="3"/>
      <c r="HH253" s="3"/>
      <c r="HI253" s="3"/>
      <c r="HJ253" s="3"/>
      <c r="HK253" s="3"/>
      <c r="HL253" s="3"/>
      <c r="HM253" s="3"/>
      <c r="HN253" s="3"/>
      <c r="HO253" s="3"/>
      <c r="HP253" s="3"/>
      <c r="HQ253" s="3"/>
      <c r="HR253" s="3"/>
      <c r="HS253" s="3"/>
      <c r="HT253" s="3"/>
      <c r="HU253" s="3"/>
      <c r="HV253" s="3"/>
      <c r="HW253" s="3"/>
      <c r="HX253" s="3"/>
      <c r="HY253" s="3"/>
      <c r="HZ253" s="3"/>
      <c r="IA253" s="3"/>
      <c r="IB253" s="3"/>
      <c r="IC253" s="3"/>
      <c r="ID253" s="3"/>
      <c r="IE253" s="3"/>
      <c r="IF253" s="3"/>
      <c r="IG253" s="3"/>
      <c r="IH253" s="3"/>
      <c r="II253" s="3"/>
    </row>
    <row r="254" spans="3:243" ht="12.75"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4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  <c r="EX254" s="3"/>
      <c r="EY254" s="3"/>
      <c r="EZ254" s="3"/>
      <c r="FA254" s="3"/>
      <c r="FB254" s="3"/>
      <c r="FC254" s="3"/>
      <c r="FD254" s="3"/>
      <c r="FE254" s="3"/>
      <c r="FF254" s="3"/>
      <c r="FG254" s="3"/>
      <c r="FH254" s="3"/>
      <c r="FI254" s="3"/>
      <c r="FJ254" s="3"/>
      <c r="FK254" s="3"/>
      <c r="FL254" s="3"/>
      <c r="FM254" s="3"/>
      <c r="FN254" s="3"/>
      <c r="FO254" s="3"/>
      <c r="FP254" s="3"/>
      <c r="FQ254" s="3"/>
      <c r="FR254" s="3"/>
      <c r="FS254" s="3"/>
      <c r="FT254" s="3"/>
      <c r="FU254" s="3"/>
      <c r="FV254" s="3"/>
      <c r="FW254" s="3"/>
      <c r="FX254" s="3"/>
      <c r="FY254" s="3"/>
      <c r="FZ254" s="3"/>
      <c r="GA254" s="3"/>
      <c r="GB254" s="3"/>
      <c r="GC254" s="3"/>
      <c r="GD254" s="3"/>
      <c r="GE254" s="3"/>
      <c r="GF254" s="3"/>
      <c r="GG254" s="3"/>
      <c r="GH254" s="3"/>
      <c r="GI254" s="3"/>
      <c r="GJ254" s="3"/>
      <c r="GK254" s="3"/>
      <c r="GL254" s="3"/>
      <c r="GM254" s="3"/>
      <c r="GN254" s="3"/>
      <c r="GO254" s="3"/>
      <c r="GP254" s="3"/>
      <c r="GQ254" s="3"/>
      <c r="GR254" s="3"/>
      <c r="GS254" s="3"/>
      <c r="GT254" s="3"/>
      <c r="GU254" s="3"/>
      <c r="GV254" s="3"/>
      <c r="GW254" s="3"/>
      <c r="GX254" s="3"/>
      <c r="GY254" s="3"/>
      <c r="GZ254" s="3"/>
      <c r="HA254" s="3"/>
      <c r="HB254" s="3"/>
      <c r="HC254" s="3"/>
      <c r="HD254" s="3"/>
      <c r="HE254" s="3"/>
      <c r="HF254" s="3"/>
      <c r="HG254" s="3"/>
      <c r="HH254" s="3"/>
      <c r="HI254" s="3"/>
      <c r="HJ254" s="3"/>
      <c r="HK254" s="3"/>
      <c r="HL254" s="3"/>
      <c r="HM254" s="3"/>
      <c r="HN254" s="3"/>
      <c r="HO254" s="3"/>
      <c r="HP254" s="3"/>
      <c r="HQ254" s="3"/>
      <c r="HR254" s="3"/>
      <c r="HS254" s="3"/>
      <c r="HT254" s="3"/>
      <c r="HU254" s="3"/>
      <c r="HV254" s="3"/>
      <c r="HW254" s="3"/>
      <c r="HX254" s="3"/>
      <c r="HY254" s="3"/>
      <c r="HZ254" s="3"/>
      <c r="IA254" s="3"/>
      <c r="IB254" s="3"/>
      <c r="IC254" s="3"/>
      <c r="ID254" s="3"/>
      <c r="IE254" s="3"/>
      <c r="IF254" s="3"/>
      <c r="IG254" s="3"/>
      <c r="IH254" s="3"/>
      <c r="II254" s="3"/>
    </row>
    <row r="255" spans="3:243" ht="12.75"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4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  <c r="EX255" s="3"/>
      <c r="EY255" s="3"/>
      <c r="EZ255" s="3"/>
      <c r="FA255" s="3"/>
      <c r="FB255" s="3"/>
      <c r="FC255" s="3"/>
      <c r="FD255" s="3"/>
      <c r="FE255" s="3"/>
      <c r="FF255" s="3"/>
      <c r="FG255" s="3"/>
      <c r="FH255" s="3"/>
      <c r="FI255" s="3"/>
      <c r="FJ255" s="3"/>
      <c r="FK255" s="3"/>
      <c r="FL255" s="3"/>
      <c r="FM255" s="3"/>
      <c r="FN255" s="3"/>
      <c r="FO255" s="3"/>
      <c r="FP255" s="3"/>
      <c r="FQ255" s="3"/>
      <c r="FR255" s="3"/>
      <c r="FS255" s="3"/>
      <c r="FT255" s="3"/>
      <c r="FU255" s="3"/>
      <c r="FV255" s="3"/>
      <c r="FW255" s="3"/>
      <c r="FX255" s="3"/>
      <c r="FY255" s="3"/>
      <c r="FZ255" s="3"/>
      <c r="GA255" s="3"/>
      <c r="GB255" s="3"/>
      <c r="GC255" s="3"/>
      <c r="GD255" s="3"/>
      <c r="GE255" s="3"/>
      <c r="GF255" s="3"/>
      <c r="GG255" s="3"/>
      <c r="GH255" s="3"/>
      <c r="GI255" s="3"/>
      <c r="GJ255" s="3"/>
      <c r="GK255" s="3"/>
      <c r="GL255" s="3"/>
      <c r="GM255" s="3"/>
      <c r="GN255" s="3"/>
      <c r="GO255" s="3"/>
      <c r="GP255" s="3"/>
      <c r="GQ255" s="3"/>
      <c r="GR255" s="3"/>
      <c r="GS255" s="3"/>
      <c r="GT255" s="3"/>
      <c r="GU255" s="3"/>
      <c r="GV255" s="3"/>
      <c r="GW255" s="3"/>
      <c r="GX255" s="3"/>
      <c r="GY255" s="3"/>
      <c r="GZ255" s="3"/>
      <c r="HA255" s="3"/>
      <c r="HB255" s="3"/>
      <c r="HC255" s="3"/>
      <c r="HD255" s="3"/>
      <c r="HE255" s="3"/>
      <c r="HF255" s="3"/>
      <c r="HG255" s="3"/>
      <c r="HH255" s="3"/>
      <c r="HI255" s="3"/>
      <c r="HJ255" s="3"/>
      <c r="HK255" s="3"/>
      <c r="HL255" s="3"/>
      <c r="HM255" s="3"/>
      <c r="HN255" s="3"/>
      <c r="HO255" s="3"/>
      <c r="HP255" s="3"/>
      <c r="HQ255" s="3"/>
      <c r="HR255" s="3"/>
      <c r="HS255" s="3"/>
      <c r="HT255" s="3"/>
      <c r="HU255" s="3"/>
      <c r="HV255" s="3"/>
      <c r="HW255" s="3"/>
      <c r="HX255" s="3"/>
      <c r="HY255" s="3"/>
      <c r="HZ255" s="3"/>
      <c r="IA255" s="3"/>
      <c r="IB255" s="3"/>
      <c r="IC255" s="3"/>
      <c r="ID255" s="3"/>
      <c r="IE255" s="3"/>
      <c r="IF255" s="3"/>
      <c r="IG255" s="3"/>
      <c r="IH255" s="3"/>
      <c r="II255" s="3"/>
    </row>
    <row r="256" spans="3:243" ht="12.75"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4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  <c r="EX256" s="3"/>
      <c r="EY256" s="3"/>
      <c r="EZ256" s="3"/>
      <c r="FA256" s="3"/>
      <c r="FB256" s="3"/>
      <c r="FC256" s="3"/>
      <c r="FD256" s="3"/>
      <c r="FE256" s="3"/>
      <c r="FF256" s="3"/>
      <c r="FG256" s="3"/>
      <c r="FH256" s="3"/>
      <c r="FI256" s="3"/>
      <c r="FJ256" s="3"/>
      <c r="FK256" s="3"/>
      <c r="FL256" s="3"/>
      <c r="FM256" s="3"/>
      <c r="FN256" s="3"/>
      <c r="FO256" s="3"/>
      <c r="FP256" s="3"/>
      <c r="FQ256" s="3"/>
      <c r="FR256" s="3"/>
      <c r="FS256" s="3"/>
      <c r="FT256" s="3"/>
      <c r="FU256" s="3"/>
      <c r="FV256" s="3"/>
      <c r="FW256" s="3"/>
      <c r="FX256" s="3"/>
      <c r="FY256" s="3"/>
      <c r="FZ256" s="3"/>
      <c r="GA256" s="3"/>
      <c r="GB256" s="3"/>
      <c r="GC256" s="3"/>
      <c r="GD256" s="3"/>
      <c r="GE256" s="3"/>
      <c r="GF256" s="3"/>
      <c r="GG256" s="3"/>
      <c r="GH256" s="3"/>
      <c r="GI256" s="3"/>
      <c r="GJ256" s="3"/>
      <c r="GK256" s="3"/>
      <c r="GL256" s="3"/>
      <c r="GM256" s="3"/>
      <c r="GN256" s="3"/>
      <c r="GO256" s="3"/>
      <c r="GP256" s="3"/>
      <c r="GQ256" s="3"/>
      <c r="GR256" s="3"/>
      <c r="GS256" s="3"/>
      <c r="GT256" s="3"/>
      <c r="GU256" s="3"/>
      <c r="GV256" s="3"/>
      <c r="GW256" s="3"/>
      <c r="GX256" s="3"/>
      <c r="GY256" s="3"/>
      <c r="GZ256" s="3"/>
      <c r="HA256" s="3"/>
      <c r="HB256" s="3"/>
      <c r="HC256" s="3"/>
      <c r="HD256" s="3"/>
      <c r="HE256" s="3"/>
      <c r="HF256" s="3"/>
      <c r="HG256" s="3"/>
      <c r="HH256" s="3"/>
      <c r="HI256" s="3"/>
      <c r="HJ256" s="3"/>
      <c r="HK256" s="3"/>
      <c r="HL256" s="3"/>
      <c r="HM256" s="3"/>
      <c r="HN256" s="3"/>
      <c r="HO256" s="3"/>
      <c r="HP256" s="3"/>
      <c r="HQ256" s="3"/>
      <c r="HR256" s="3"/>
      <c r="HS256" s="3"/>
      <c r="HT256" s="3"/>
      <c r="HU256" s="3"/>
      <c r="HV256" s="3"/>
      <c r="HW256" s="3"/>
      <c r="HX256" s="3"/>
      <c r="HY256" s="3"/>
      <c r="HZ256" s="3"/>
      <c r="IA256" s="3"/>
      <c r="IB256" s="3"/>
      <c r="IC256" s="3"/>
      <c r="ID256" s="3"/>
      <c r="IE256" s="3"/>
      <c r="IF256" s="3"/>
      <c r="IG256" s="3"/>
      <c r="IH256" s="3"/>
      <c r="II256" s="3"/>
    </row>
    <row r="257" spans="3:243" ht="12.75"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4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  <c r="EX257" s="3"/>
      <c r="EY257" s="3"/>
      <c r="EZ257" s="3"/>
      <c r="FA257" s="3"/>
      <c r="FB257" s="3"/>
      <c r="FC257" s="3"/>
      <c r="FD257" s="3"/>
      <c r="FE257" s="3"/>
      <c r="FF257" s="3"/>
      <c r="FG257" s="3"/>
      <c r="FH257" s="3"/>
      <c r="FI257" s="3"/>
      <c r="FJ257" s="3"/>
      <c r="FK257" s="3"/>
      <c r="FL257" s="3"/>
      <c r="FM257" s="3"/>
      <c r="FN257" s="3"/>
      <c r="FO257" s="3"/>
      <c r="FP257" s="3"/>
      <c r="FQ257" s="3"/>
      <c r="FR257" s="3"/>
      <c r="FS257" s="3"/>
      <c r="FT257" s="3"/>
      <c r="FU257" s="3"/>
      <c r="FV257" s="3"/>
      <c r="FW257" s="3"/>
      <c r="FX257" s="3"/>
      <c r="FY257" s="3"/>
      <c r="FZ257" s="3"/>
      <c r="GA257" s="3"/>
      <c r="GB257" s="3"/>
      <c r="GC257" s="3"/>
      <c r="GD257" s="3"/>
      <c r="GE257" s="3"/>
      <c r="GF257" s="3"/>
      <c r="GG257" s="3"/>
      <c r="GH257" s="3"/>
      <c r="GI257" s="3"/>
      <c r="GJ257" s="3"/>
      <c r="GK257" s="3"/>
      <c r="GL257" s="3"/>
      <c r="GM257" s="3"/>
      <c r="GN257" s="3"/>
      <c r="GO257" s="3"/>
      <c r="GP257" s="3"/>
      <c r="GQ257" s="3"/>
      <c r="GR257" s="3"/>
      <c r="GS257" s="3"/>
      <c r="GT257" s="3"/>
      <c r="GU257" s="3"/>
      <c r="GV257" s="3"/>
      <c r="GW257" s="3"/>
      <c r="GX257" s="3"/>
      <c r="GY257" s="3"/>
      <c r="GZ257" s="3"/>
      <c r="HA257" s="3"/>
      <c r="HB257" s="3"/>
      <c r="HC257" s="3"/>
      <c r="HD257" s="3"/>
      <c r="HE257" s="3"/>
      <c r="HF257" s="3"/>
      <c r="HG257" s="3"/>
      <c r="HH257" s="3"/>
      <c r="HI257" s="3"/>
      <c r="HJ257" s="3"/>
      <c r="HK257" s="3"/>
      <c r="HL257" s="3"/>
      <c r="HM257" s="3"/>
      <c r="HN257" s="3"/>
      <c r="HO257" s="3"/>
      <c r="HP257" s="3"/>
      <c r="HQ257" s="3"/>
      <c r="HR257" s="3"/>
      <c r="HS257" s="3"/>
      <c r="HT257" s="3"/>
      <c r="HU257" s="3"/>
      <c r="HV257" s="3"/>
      <c r="HW257" s="3"/>
      <c r="HX257" s="3"/>
      <c r="HY257" s="3"/>
      <c r="HZ257" s="3"/>
      <c r="IA257" s="3"/>
      <c r="IB257" s="3"/>
      <c r="IC257" s="3"/>
      <c r="ID257" s="3"/>
      <c r="IE257" s="3"/>
      <c r="IF257" s="3"/>
      <c r="IG257" s="3"/>
      <c r="IH257" s="3"/>
      <c r="II257" s="3"/>
    </row>
    <row r="258" spans="3:243" ht="12.75"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4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  <c r="EX258" s="3"/>
      <c r="EY258" s="3"/>
      <c r="EZ258" s="3"/>
      <c r="FA258" s="3"/>
      <c r="FB258" s="3"/>
      <c r="FC258" s="3"/>
      <c r="FD258" s="3"/>
      <c r="FE258" s="3"/>
      <c r="FF258" s="3"/>
      <c r="FG258" s="3"/>
      <c r="FH258" s="3"/>
      <c r="FI258" s="3"/>
      <c r="FJ258" s="3"/>
      <c r="FK258" s="3"/>
      <c r="FL258" s="3"/>
      <c r="FM258" s="3"/>
      <c r="FN258" s="3"/>
      <c r="FO258" s="3"/>
      <c r="FP258" s="3"/>
      <c r="FQ258" s="3"/>
      <c r="FR258" s="3"/>
      <c r="FS258" s="3"/>
      <c r="FT258" s="3"/>
      <c r="FU258" s="3"/>
      <c r="FV258" s="3"/>
      <c r="FW258" s="3"/>
      <c r="FX258" s="3"/>
      <c r="FY258" s="3"/>
      <c r="FZ258" s="3"/>
      <c r="GA258" s="3"/>
      <c r="GB258" s="3"/>
      <c r="GC258" s="3"/>
      <c r="GD258" s="3"/>
      <c r="GE258" s="3"/>
      <c r="GF258" s="3"/>
      <c r="GG258" s="3"/>
      <c r="GH258" s="3"/>
      <c r="GI258" s="3"/>
      <c r="GJ258" s="3"/>
      <c r="GK258" s="3"/>
      <c r="GL258" s="3"/>
      <c r="GM258" s="3"/>
      <c r="GN258" s="3"/>
      <c r="GO258" s="3"/>
      <c r="GP258" s="3"/>
      <c r="GQ258" s="3"/>
      <c r="GR258" s="3"/>
      <c r="GS258" s="3"/>
      <c r="GT258" s="3"/>
      <c r="GU258" s="3"/>
      <c r="GV258" s="3"/>
      <c r="GW258" s="3"/>
      <c r="GX258" s="3"/>
      <c r="GY258" s="3"/>
      <c r="GZ258" s="3"/>
      <c r="HA258" s="3"/>
      <c r="HB258" s="3"/>
      <c r="HC258" s="3"/>
      <c r="HD258" s="3"/>
      <c r="HE258" s="3"/>
      <c r="HF258" s="3"/>
      <c r="HG258" s="3"/>
      <c r="HH258" s="3"/>
      <c r="HI258" s="3"/>
      <c r="HJ258" s="3"/>
      <c r="HK258" s="3"/>
      <c r="HL258" s="3"/>
      <c r="HM258" s="3"/>
      <c r="HN258" s="3"/>
      <c r="HO258" s="3"/>
      <c r="HP258" s="3"/>
      <c r="HQ258" s="3"/>
      <c r="HR258" s="3"/>
      <c r="HS258" s="3"/>
      <c r="HT258" s="3"/>
      <c r="HU258" s="3"/>
      <c r="HV258" s="3"/>
      <c r="HW258" s="3"/>
      <c r="HX258" s="3"/>
      <c r="HY258" s="3"/>
      <c r="HZ258" s="3"/>
      <c r="IA258" s="3"/>
      <c r="IB258" s="3"/>
      <c r="IC258" s="3"/>
      <c r="ID258" s="3"/>
      <c r="IE258" s="3"/>
      <c r="IF258" s="3"/>
      <c r="IG258" s="3"/>
      <c r="IH258" s="3"/>
      <c r="II258" s="3"/>
    </row>
    <row r="259" spans="3:243" ht="12.75"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4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  <c r="EX259" s="3"/>
      <c r="EY259" s="3"/>
      <c r="EZ259" s="3"/>
      <c r="FA259" s="3"/>
      <c r="FB259" s="3"/>
      <c r="FC259" s="3"/>
      <c r="FD259" s="3"/>
      <c r="FE259" s="3"/>
      <c r="FF259" s="3"/>
      <c r="FG259" s="3"/>
      <c r="FH259" s="3"/>
      <c r="FI259" s="3"/>
      <c r="FJ259" s="3"/>
      <c r="FK259" s="3"/>
      <c r="FL259" s="3"/>
      <c r="FM259" s="3"/>
      <c r="FN259" s="3"/>
      <c r="FO259" s="3"/>
      <c r="FP259" s="3"/>
      <c r="FQ259" s="3"/>
      <c r="FR259" s="3"/>
      <c r="FS259" s="3"/>
      <c r="FT259" s="3"/>
      <c r="FU259" s="3"/>
      <c r="FV259" s="3"/>
      <c r="FW259" s="3"/>
      <c r="FX259" s="3"/>
      <c r="FY259" s="3"/>
      <c r="FZ259" s="3"/>
      <c r="GA259" s="3"/>
      <c r="GB259" s="3"/>
      <c r="GC259" s="3"/>
      <c r="GD259" s="3"/>
      <c r="GE259" s="3"/>
      <c r="GF259" s="3"/>
      <c r="GG259" s="3"/>
      <c r="GH259" s="3"/>
      <c r="GI259" s="3"/>
      <c r="GJ259" s="3"/>
      <c r="GK259" s="3"/>
      <c r="GL259" s="3"/>
      <c r="GM259" s="3"/>
      <c r="GN259" s="3"/>
      <c r="GO259" s="3"/>
      <c r="GP259" s="3"/>
      <c r="GQ259" s="3"/>
      <c r="GR259" s="3"/>
      <c r="GS259" s="3"/>
      <c r="GT259" s="3"/>
      <c r="GU259" s="3"/>
      <c r="GV259" s="3"/>
      <c r="GW259" s="3"/>
      <c r="GX259" s="3"/>
      <c r="GY259" s="3"/>
      <c r="GZ259" s="3"/>
      <c r="HA259" s="3"/>
      <c r="HB259" s="3"/>
      <c r="HC259" s="3"/>
      <c r="HD259" s="3"/>
      <c r="HE259" s="3"/>
      <c r="HF259" s="3"/>
      <c r="HG259" s="3"/>
      <c r="HH259" s="3"/>
      <c r="HI259" s="3"/>
      <c r="HJ259" s="3"/>
      <c r="HK259" s="3"/>
      <c r="HL259" s="3"/>
      <c r="HM259" s="3"/>
      <c r="HN259" s="3"/>
      <c r="HO259" s="3"/>
      <c r="HP259" s="3"/>
      <c r="HQ259" s="3"/>
      <c r="HR259" s="3"/>
      <c r="HS259" s="3"/>
      <c r="HT259" s="3"/>
      <c r="HU259" s="3"/>
      <c r="HV259" s="3"/>
      <c r="HW259" s="3"/>
      <c r="HX259" s="3"/>
      <c r="HY259" s="3"/>
      <c r="HZ259" s="3"/>
      <c r="IA259" s="3"/>
      <c r="IB259" s="3"/>
      <c r="IC259" s="3"/>
      <c r="ID259" s="3"/>
      <c r="IE259" s="3"/>
      <c r="IF259" s="3"/>
      <c r="IG259" s="3"/>
      <c r="IH259" s="3"/>
      <c r="II259" s="3"/>
    </row>
    <row r="260" spans="3:243" ht="12.75"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4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  <c r="EX260" s="3"/>
      <c r="EY260" s="3"/>
      <c r="EZ260" s="3"/>
      <c r="FA260" s="3"/>
      <c r="FB260" s="3"/>
      <c r="FC260" s="3"/>
      <c r="FD260" s="3"/>
      <c r="FE260" s="3"/>
      <c r="FF260" s="3"/>
      <c r="FG260" s="3"/>
      <c r="FH260" s="3"/>
      <c r="FI260" s="3"/>
      <c r="FJ260" s="3"/>
      <c r="FK260" s="3"/>
      <c r="FL260" s="3"/>
      <c r="FM260" s="3"/>
      <c r="FN260" s="3"/>
      <c r="FO260" s="3"/>
      <c r="FP260" s="3"/>
      <c r="FQ260" s="3"/>
      <c r="FR260" s="3"/>
      <c r="FS260" s="3"/>
      <c r="FT260" s="3"/>
      <c r="FU260" s="3"/>
      <c r="FV260" s="3"/>
      <c r="FW260" s="3"/>
      <c r="FX260" s="3"/>
      <c r="FY260" s="3"/>
      <c r="FZ260" s="3"/>
      <c r="GA260" s="3"/>
      <c r="GB260" s="3"/>
      <c r="GC260" s="3"/>
      <c r="GD260" s="3"/>
      <c r="GE260" s="3"/>
      <c r="GF260" s="3"/>
      <c r="GG260" s="3"/>
      <c r="GH260" s="3"/>
      <c r="GI260" s="3"/>
      <c r="GJ260" s="3"/>
      <c r="GK260" s="3"/>
      <c r="GL260" s="3"/>
      <c r="GM260" s="3"/>
      <c r="GN260" s="3"/>
      <c r="GO260" s="3"/>
      <c r="GP260" s="3"/>
      <c r="GQ260" s="3"/>
      <c r="GR260" s="3"/>
      <c r="GS260" s="3"/>
      <c r="GT260" s="3"/>
      <c r="GU260" s="3"/>
      <c r="GV260" s="3"/>
      <c r="GW260" s="3"/>
      <c r="GX260" s="3"/>
      <c r="GY260" s="3"/>
      <c r="GZ260" s="3"/>
      <c r="HA260" s="3"/>
      <c r="HB260" s="3"/>
      <c r="HC260" s="3"/>
      <c r="HD260" s="3"/>
      <c r="HE260" s="3"/>
      <c r="HF260" s="3"/>
      <c r="HG260" s="3"/>
      <c r="HH260" s="3"/>
      <c r="HI260" s="3"/>
      <c r="HJ260" s="3"/>
      <c r="HK260" s="3"/>
      <c r="HL260" s="3"/>
      <c r="HM260" s="3"/>
      <c r="HN260" s="3"/>
      <c r="HO260" s="3"/>
      <c r="HP260" s="3"/>
      <c r="HQ260" s="3"/>
      <c r="HR260" s="3"/>
      <c r="HS260" s="3"/>
      <c r="HT260" s="3"/>
      <c r="HU260" s="3"/>
      <c r="HV260" s="3"/>
      <c r="HW260" s="3"/>
      <c r="HX260" s="3"/>
      <c r="HY260" s="3"/>
      <c r="HZ260" s="3"/>
      <c r="IA260" s="3"/>
      <c r="IB260" s="3"/>
      <c r="IC260" s="3"/>
      <c r="ID260" s="3"/>
      <c r="IE260" s="3"/>
      <c r="IF260" s="3"/>
      <c r="IG260" s="3"/>
      <c r="IH260" s="3"/>
      <c r="II260" s="3"/>
    </row>
    <row r="261" spans="3:243" ht="12.75"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4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  <c r="EX261" s="3"/>
      <c r="EY261" s="3"/>
      <c r="EZ261" s="3"/>
      <c r="FA261" s="3"/>
      <c r="FB261" s="3"/>
      <c r="FC261" s="3"/>
      <c r="FD261" s="3"/>
      <c r="FE261" s="3"/>
      <c r="FF261" s="3"/>
      <c r="FG261" s="3"/>
      <c r="FH261" s="3"/>
      <c r="FI261" s="3"/>
      <c r="FJ261" s="3"/>
      <c r="FK261" s="3"/>
      <c r="FL261" s="3"/>
      <c r="FM261" s="3"/>
      <c r="FN261" s="3"/>
      <c r="FO261" s="3"/>
      <c r="FP261" s="3"/>
      <c r="FQ261" s="3"/>
      <c r="FR261" s="3"/>
      <c r="FS261" s="3"/>
      <c r="FT261" s="3"/>
      <c r="FU261" s="3"/>
      <c r="FV261" s="3"/>
      <c r="FW261" s="3"/>
      <c r="FX261" s="3"/>
      <c r="FY261" s="3"/>
      <c r="FZ261" s="3"/>
      <c r="GA261" s="3"/>
      <c r="GB261" s="3"/>
      <c r="GC261" s="3"/>
      <c r="GD261" s="3"/>
      <c r="GE261" s="3"/>
      <c r="GF261" s="3"/>
      <c r="GG261" s="3"/>
      <c r="GH261" s="3"/>
      <c r="GI261" s="3"/>
      <c r="GJ261" s="3"/>
      <c r="GK261" s="3"/>
      <c r="GL261" s="3"/>
      <c r="GM261" s="3"/>
      <c r="GN261" s="3"/>
      <c r="GO261" s="3"/>
      <c r="GP261" s="3"/>
      <c r="GQ261" s="3"/>
      <c r="GR261" s="3"/>
      <c r="GS261" s="3"/>
      <c r="GT261" s="3"/>
      <c r="GU261" s="3"/>
      <c r="GV261" s="3"/>
      <c r="GW261" s="3"/>
      <c r="GX261" s="3"/>
      <c r="GY261" s="3"/>
      <c r="GZ261" s="3"/>
      <c r="HA261" s="3"/>
      <c r="HB261" s="3"/>
      <c r="HC261" s="3"/>
      <c r="HD261" s="3"/>
      <c r="HE261" s="3"/>
      <c r="HF261" s="3"/>
      <c r="HG261" s="3"/>
      <c r="HH261" s="3"/>
      <c r="HI261" s="3"/>
      <c r="HJ261" s="3"/>
      <c r="HK261" s="3"/>
      <c r="HL261" s="3"/>
      <c r="HM261" s="3"/>
      <c r="HN261" s="3"/>
      <c r="HO261" s="3"/>
      <c r="HP261" s="3"/>
      <c r="HQ261" s="3"/>
      <c r="HR261" s="3"/>
      <c r="HS261" s="3"/>
      <c r="HT261" s="3"/>
      <c r="HU261" s="3"/>
      <c r="HV261" s="3"/>
      <c r="HW261" s="3"/>
      <c r="HX261" s="3"/>
      <c r="HY261" s="3"/>
      <c r="HZ261" s="3"/>
      <c r="IA261" s="3"/>
      <c r="IB261" s="3"/>
      <c r="IC261" s="3"/>
      <c r="ID261" s="3"/>
      <c r="IE261" s="3"/>
      <c r="IF261" s="3"/>
      <c r="IG261" s="3"/>
      <c r="IH261" s="3"/>
      <c r="II261" s="3"/>
    </row>
    <row r="262" spans="3:243" ht="12.75"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4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  <c r="EX262" s="3"/>
      <c r="EY262" s="3"/>
      <c r="EZ262" s="3"/>
      <c r="FA262" s="3"/>
      <c r="FB262" s="3"/>
      <c r="FC262" s="3"/>
      <c r="FD262" s="3"/>
      <c r="FE262" s="3"/>
      <c r="FF262" s="3"/>
      <c r="FG262" s="3"/>
      <c r="FH262" s="3"/>
      <c r="FI262" s="3"/>
      <c r="FJ262" s="3"/>
      <c r="FK262" s="3"/>
      <c r="FL262" s="3"/>
      <c r="FM262" s="3"/>
      <c r="FN262" s="3"/>
      <c r="FO262" s="3"/>
      <c r="FP262" s="3"/>
      <c r="FQ262" s="3"/>
      <c r="FR262" s="3"/>
      <c r="FS262" s="3"/>
      <c r="FT262" s="3"/>
      <c r="FU262" s="3"/>
      <c r="FV262" s="3"/>
      <c r="FW262" s="3"/>
      <c r="FX262" s="3"/>
      <c r="FY262" s="3"/>
      <c r="FZ262" s="3"/>
      <c r="GA262" s="3"/>
      <c r="GB262" s="3"/>
      <c r="GC262" s="3"/>
      <c r="GD262" s="3"/>
      <c r="GE262" s="3"/>
      <c r="GF262" s="3"/>
      <c r="GG262" s="3"/>
      <c r="GH262" s="3"/>
      <c r="GI262" s="3"/>
      <c r="GJ262" s="3"/>
      <c r="GK262" s="3"/>
      <c r="GL262" s="3"/>
      <c r="GM262" s="3"/>
      <c r="GN262" s="3"/>
      <c r="GO262" s="3"/>
      <c r="GP262" s="3"/>
      <c r="GQ262" s="3"/>
      <c r="GR262" s="3"/>
      <c r="GS262" s="3"/>
      <c r="GT262" s="3"/>
      <c r="GU262" s="3"/>
      <c r="GV262" s="3"/>
      <c r="GW262" s="3"/>
      <c r="GX262" s="3"/>
      <c r="GY262" s="3"/>
      <c r="GZ262" s="3"/>
      <c r="HA262" s="3"/>
      <c r="HB262" s="3"/>
      <c r="HC262" s="3"/>
      <c r="HD262" s="3"/>
      <c r="HE262" s="3"/>
      <c r="HF262" s="3"/>
      <c r="HG262" s="3"/>
      <c r="HH262" s="3"/>
      <c r="HI262" s="3"/>
      <c r="HJ262" s="3"/>
      <c r="HK262" s="3"/>
      <c r="HL262" s="3"/>
      <c r="HM262" s="3"/>
      <c r="HN262" s="3"/>
      <c r="HO262" s="3"/>
      <c r="HP262" s="3"/>
      <c r="HQ262" s="3"/>
      <c r="HR262" s="3"/>
      <c r="HS262" s="3"/>
      <c r="HT262" s="3"/>
      <c r="HU262" s="3"/>
      <c r="HV262" s="3"/>
      <c r="HW262" s="3"/>
      <c r="HX262" s="3"/>
      <c r="HY262" s="3"/>
      <c r="HZ262" s="3"/>
      <c r="IA262" s="3"/>
      <c r="IB262" s="3"/>
      <c r="IC262" s="3"/>
      <c r="ID262" s="3"/>
      <c r="IE262" s="3"/>
      <c r="IF262" s="3"/>
      <c r="IG262" s="3"/>
      <c r="IH262" s="3"/>
      <c r="II262" s="3"/>
    </row>
    <row r="263" spans="3:243" ht="12.75"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4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  <c r="EX263" s="3"/>
      <c r="EY263" s="3"/>
      <c r="EZ263" s="3"/>
      <c r="FA263" s="3"/>
      <c r="FB263" s="3"/>
      <c r="FC263" s="3"/>
      <c r="FD263" s="3"/>
      <c r="FE263" s="3"/>
      <c r="FF263" s="3"/>
      <c r="FG263" s="3"/>
      <c r="FH263" s="3"/>
      <c r="FI263" s="3"/>
      <c r="FJ263" s="3"/>
      <c r="FK263" s="3"/>
      <c r="FL263" s="3"/>
      <c r="FM263" s="3"/>
      <c r="FN263" s="3"/>
      <c r="FO263" s="3"/>
      <c r="FP263" s="3"/>
      <c r="FQ263" s="3"/>
      <c r="FR263" s="3"/>
      <c r="FS263" s="3"/>
      <c r="FT263" s="3"/>
      <c r="FU263" s="3"/>
      <c r="FV263" s="3"/>
      <c r="FW263" s="3"/>
      <c r="FX263" s="3"/>
      <c r="FY263" s="3"/>
      <c r="FZ263" s="3"/>
      <c r="GA263" s="3"/>
      <c r="GB263" s="3"/>
      <c r="GC263" s="3"/>
      <c r="GD263" s="3"/>
      <c r="GE263" s="3"/>
      <c r="GF263" s="3"/>
      <c r="GG263" s="3"/>
      <c r="GH263" s="3"/>
      <c r="GI263" s="3"/>
      <c r="GJ263" s="3"/>
      <c r="GK263" s="3"/>
      <c r="GL263" s="3"/>
      <c r="GM263" s="3"/>
      <c r="GN263" s="3"/>
      <c r="GO263" s="3"/>
      <c r="GP263" s="3"/>
      <c r="GQ263" s="3"/>
      <c r="GR263" s="3"/>
      <c r="GS263" s="3"/>
      <c r="GT263" s="3"/>
      <c r="GU263" s="3"/>
      <c r="GV263" s="3"/>
      <c r="GW263" s="3"/>
      <c r="GX263" s="3"/>
      <c r="GY263" s="3"/>
      <c r="GZ263" s="3"/>
      <c r="HA263" s="3"/>
      <c r="HB263" s="3"/>
      <c r="HC263" s="3"/>
      <c r="HD263" s="3"/>
      <c r="HE263" s="3"/>
      <c r="HF263" s="3"/>
      <c r="HG263" s="3"/>
      <c r="HH263" s="3"/>
      <c r="HI263" s="3"/>
      <c r="HJ263" s="3"/>
      <c r="HK263" s="3"/>
      <c r="HL263" s="3"/>
      <c r="HM263" s="3"/>
      <c r="HN263" s="3"/>
      <c r="HO263" s="3"/>
      <c r="HP263" s="3"/>
      <c r="HQ263" s="3"/>
      <c r="HR263" s="3"/>
      <c r="HS263" s="3"/>
      <c r="HT263" s="3"/>
      <c r="HU263" s="3"/>
      <c r="HV263" s="3"/>
      <c r="HW263" s="3"/>
      <c r="HX263" s="3"/>
      <c r="HY263" s="3"/>
      <c r="HZ263" s="3"/>
      <c r="IA263" s="3"/>
      <c r="IB263" s="3"/>
      <c r="IC263" s="3"/>
      <c r="ID263" s="3"/>
      <c r="IE263" s="3"/>
      <c r="IF263" s="3"/>
      <c r="IG263" s="3"/>
      <c r="IH263" s="3"/>
      <c r="II263" s="3"/>
    </row>
    <row r="264" spans="3:243" ht="12.75"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4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  <c r="EX264" s="3"/>
      <c r="EY264" s="3"/>
      <c r="EZ264" s="3"/>
      <c r="FA264" s="3"/>
      <c r="FB264" s="3"/>
      <c r="FC264" s="3"/>
      <c r="FD264" s="3"/>
      <c r="FE264" s="3"/>
      <c r="FF264" s="3"/>
      <c r="FG264" s="3"/>
      <c r="FH264" s="3"/>
      <c r="FI264" s="3"/>
      <c r="FJ264" s="3"/>
      <c r="FK264" s="3"/>
      <c r="FL264" s="3"/>
      <c r="FM264" s="3"/>
      <c r="FN264" s="3"/>
      <c r="FO264" s="3"/>
      <c r="FP264" s="3"/>
      <c r="FQ264" s="3"/>
      <c r="FR264" s="3"/>
      <c r="FS264" s="3"/>
      <c r="FT264" s="3"/>
      <c r="FU264" s="3"/>
      <c r="FV264" s="3"/>
      <c r="FW264" s="3"/>
      <c r="FX264" s="3"/>
      <c r="FY264" s="3"/>
      <c r="FZ264" s="3"/>
      <c r="GA264" s="3"/>
      <c r="GB264" s="3"/>
      <c r="GC264" s="3"/>
      <c r="GD264" s="3"/>
      <c r="GE264" s="3"/>
      <c r="GF264" s="3"/>
      <c r="GG264" s="3"/>
      <c r="GH264" s="3"/>
      <c r="GI264" s="3"/>
      <c r="GJ264" s="3"/>
      <c r="GK264" s="3"/>
      <c r="GL264" s="3"/>
      <c r="GM264" s="3"/>
      <c r="GN264" s="3"/>
      <c r="GO264" s="3"/>
      <c r="GP264" s="3"/>
      <c r="GQ264" s="3"/>
      <c r="GR264" s="3"/>
      <c r="GS264" s="3"/>
      <c r="GT264" s="3"/>
      <c r="GU264" s="3"/>
      <c r="GV264" s="3"/>
      <c r="GW264" s="3"/>
      <c r="GX264" s="3"/>
      <c r="GY264" s="3"/>
      <c r="GZ264" s="3"/>
      <c r="HA264" s="3"/>
      <c r="HB264" s="3"/>
      <c r="HC264" s="3"/>
      <c r="HD264" s="3"/>
      <c r="HE264" s="3"/>
      <c r="HF264" s="3"/>
      <c r="HG264" s="3"/>
      <c r="HH264" s="3"/>
      <c r="HI264" s="3"/>
      <c r="HJ264" s="3"/>
      <c r="HK264" s="3"/>
      <c r="HL264" s="3"/>
      <c r="HM264" s="3"/>
      <c r="HN264" s="3"/>
      <c r="HO264" s="3"/>
      <c r="HP264" s="3"/>
      <c r="HQ264" s="3"/>
      <c r="HR264" s="3"/>
      <c r="HS264" s="3"/>
      <c r="HT264" s="3"/>
      <c r="HU264" s="3"/>
      <c r="HV264" s="3"/>
      <c r="HW264" s="3"/>
      <c r="HX264" s="3"/>
      <c r="HY264" s="3"/>
      <c r="HZ264" s="3"/>
      <c r="IA264" s="3"/>
      <c r="IB264" s="3"/>
      <c r="IC264" s="3"/>
      <c r="ID264" s="3"/>
      <c r="IE264" s="3"/>
      <c r="IF264" s="3"/>
      <c r="IG264" s="3"/>
      <c r="IH264" s="3"/>
      <c r="II264" s="3"/>
    </row>
    <row r="265" spans="3:243" ht="12.75"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4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  <c r="EX265" s="3"/>
      <c r="EY265" s="3"/>
      <c r="EZ265" s="3"/>
      <c r="FA265" s="3"/>
      <c r="FB265" s="3"/>
      <c r="FC265" s="3"/>
      <c r="FD265" s="3"/>
      <c r="FE265" s="3"/>
      <c r="FF265" s="3"/>
      <c r="FG265" s="3"/>
      <c r="FH265" s="3"/>
      <c r="FI265" s="3"/>
      <c r="FJ265" s="3"/>
      <c r="FK265" s="3"/>
      <c r="FL265" s="3"/>
      <c r="FM265" s="3"/>
      <c r="FN265" s="3"/>
      <c r="FO265" s="3"/>
      <c r="FP265" s="3"/>
      <c r="FQ265" s="3"/>
      <c r="FR265" s="3"/>
      <c r="FS265" s="3"/>
      <c r="FT265" s="3"/>
      <c r="FU265" s="3"/>
      <c r="FV265" s="3"/>
      <c r="FW265" s="3"/>
      <c r="FX265" s="3"/>
      <c r="FY265" s="3"/>
      <c r="FZ265" s="3"/>
      <c r="GA265" s="3"/>
      <c r="GB265" s="3"/>
      <c r="GC265" s="3"/>
      <c r="GD265" s="3"/>
      <c r="GE265" s="3"/>
      <c r="GF265" s="3"/>
      <c r="GG265" s="3"/>
      <c r="GH265" s="3"/>
      <c r="GI265" s="3"/>
      <c r="GJ265" s="3"/>
      <c r="GK265" s="3"/>
      <c r="GL265" s="3"/>
      <c r="GM265" s="3"/>
      <c r="GN265" s="3"/>
      <c r="GO265" s="3"/>
      <c r="GP265" s="3"/>
      <c r="GQ265" s="3"/>
      <c r="GR265" s="3"/>
      <c r="GS265" s="3"/>
      <c r="GT265" s="3"/>
      <c r="GU265" s="3"/>
      <c r="GV265" s="3"/>
      <c r="GW265" s="3"/>
      <c r="GX265" s="3"/>
      <c r="GY265" s="3"/>
      <c r="GZ265" s="3"/>
      <c r="HA265" s="3"/>
      <c r="HB265" s="3"/>
      <c r="HC265" s="3"/>
      <c r="HD265" s="3"/>
      <c r="HE265" s="3"/>
      <c r="HF265" s="3"/>
      <c r="HG265" s="3"/>
      <c r="HH265" s="3"/>
      <c r="HI265" s="3"/>
      <c r="HJ265" s="3"/>
      <c r="HK265" s="3"/>
      <c r="HL265" s="3"/>
      <c r="HM265" s="3"/>
      <c r="HN265" s="3"/>
      <c r="HO265" s="3"/>
      <c r="HP265" s="3"/>
      <c r="HQ265" s="3"/>
      <c r="HR265" s="3"/>
      <c r="HS265" s="3"/>
      <c r="HT265" s="3"/>
      <c r="HU265" s="3"/>
      <c r="HV265" s="3"/>
      <c r="HW265" s="3"/>
      <c r="HX265" s="3"/>
      <c r="HY265" s="3"/>
      <c r="HZ265" s="3"/>
      <c r="IA265" s="3"/>
      <c r="IB265" s="3"/>
      <c r="IC265" s="3"/>
      <c r="ID265" s="3"/>
      <c r="IE265" s="3"/>
      <c r="IF265" s="3"/>
      <c r="IG265" s="3"/>
      <c r="IH265" s="3"/>
      <c r="II265" s="3"/>
    </row>
    <row r="266" spans="3:243" ht="12.75"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4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  <c r="EX266" s="3"/>
      <c r="EY266" s="3"/>
      <c r="EZ266" s="3"/>
      <c r="FA266" s="3"/>
      <c r="FB266" s="3"/>
      <c r="FC266" s="3"/>
      <c r="FD266" s="3"/>
      <c r="FE266" s="3"/>
      <c r="FF266" s="3"/>
      <c r="FG266" s="3"/>
      <c r="FH266" s="3"/>
      <c r="FI266" s="3"/>
      <c r="FJ266" s="3"/>
      <c r="FK266" s="3"/>
      <c r="FL266" s="3"/>
      <c r="FM266" s="3"/>
      <c r="FN266" s="3"/>
      <c r="FO266" s="3"/>
      <c r="FP266" s="3"/>
      <c r="FQ266" s="3"/>
      <c r="FR266" s="3"/>
      <c r="FS266" s="3"/>
      <c r="FT266" s="3"/>
      <c r="FU266" s="3"/>
      <c r="FV266" s="3"/>
      <c r="FW266" s="3"/>
      <c r="FX266" s="3"/>
      <c r="FY266" s="3"/>
      <c r="FZ266" s="3"/>
      <c r="GA266" s="3"/>
      <c r="GB266" s="3"/>
      <c r="GC266" s="3"/>
      <c r="GD266" s="3"/>
      <c r="GE266" s="3"/>
      <c r="GF266" s="3"/>
      <c r="GG266" s="3"/>
      <c r="GH266" s="3"/>
      <c r="GI266" s="3"/>
      <c r="GJ266" s="3"/>
      <c r="GK266" s="3"/>
      <c r="GL266" s="3"/>
      <c r="GM266" s="3"/>
      <c r="GN266" s="3"/>
      <c r="GO266" s="3"/>
      <c r="GP266" s="3"/>
      <c r="GQ266" s="3"/>
      <c r="GR266" s="3"/>
      <c r="GS266" s="3"/>
      <c r="GT266" s="3"/>
      <c r="GU266" s="3"/>
      <c r="GV266" s="3"/>
      <c r="GW266" s="3"/>
      <c r="GX266" s="3"/>
      <c r="GY266" s="3"/>
      <c r="GZ266" s="3"/>
      <c r="HA266" s="3"/>
      <c r="HB266" s="3"/>
      <c r="HC266" s="3"/>
      <c r="HD266" s="3"/>
      <c r="HE266" s="3"/>
      <c r="HF266" s="3"/>
      <c r="HG266" s="3"/>
      <c r="HH266" s="3"/>
      <c r="HI266" s="3"/>
      <c r="HJ266" s="3"/>
      <c r="HK266" s="3"/>
      <c r="HL266" s="3"/>
      <c r="HM266" s="3"/>
      <c r="HN266" s="3"/>
      <c r="HO266" s="3"/>
      <c r="HP266" s="3"/>
      <c r="HQ266" s="3"/>
      <c r="HR266" s="3"/>
      <c r="HS266" s="3"/>
      <c r="HT266" s="3"/>
      <c r="HU266" s="3"/>
      <c r="HV266" s="3"/>
      <c r="HW266" s="3"/>
      <c r="HX266" s="3"/>
      <c r="HY266" s="3"/>
      <c r="HZ266" s="3"/>
      <c r="IA266" s="3"/>
      <c r="IB266" s="3"/>
      <c r="IC266" s="3"/>
      <c r="ID266" s="3"/>
      <c r="IE266" s="3"/>
      <c r="IF266" s="3"/>
      <c r="IG266" s="3"/>
      <c r="IH266" s="3"/>
      <c r="II266" s="3"/>
    </row>
    <row r="267" spans="3:243" ht="12.75"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4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  <c r="EX267" s="3"/>
      <c r="EY267" s="3"/>
      <c r="EZ267" s="3"/>
      <c r="FA267" s="3"/>
      <c r="FB267" s="3"/>
      <c r="FC267" s="3"/>
      <c r="FD267" s="3"/>
      <c r="FE267" s="3"/>
      <c r="FF267" s="3"/>
      <c r="FG267" s="3"/>
      <c r="FH267" s="3"/>
      <c r="FI267" s="3"/>
      <c r="FJ267" s="3"/>
      <c r="FK267" s="3"/>
      <c r="FL267" s="3"/>
      <c r="FM267" s="3"/>
      <c r="FN267" s="3"/>
      <c r="FO267" s="3"/>
      <c r="FP267" s="3"/>
      <c r="FQ267" s="3"/>
      <c r="FR267" s="3"/>
      <c r="FS267" s="3"/>
      <c r="FT267" s="3"/>
      <c r="FU267" s="3"/>
      <c r="FV267" s="3"/>
      <c r="FW267" s="3"/>
      <c r="FX267" s="3"/>
      <c r="FY267" s="3"/>
      <c r="FZ267" s="3"/>
      <c r="GA267" s="3"/>
      <c r="GB267" s="3"/>
      <c r="GC267" s="3"/>
      <c r="GD267" s="3"/>
      <c r="GE267" s="3"/>
      <c r="GF267" s="3"/>
      <c r="GG267" s="3"/>
      <c r="GH267" s="3"/>
      <c r="GI267" s="3"/>
      <c r="GJ267" s="3"/>
      <c r="GK267" s="3"/>
      <c r="GL267" s="3"/>
      <c r="GM267" s="3"/>
      <c r="GN267" s="3"/>
      <c r="GO267" s="3"/>
      <c r="GP267" s="3"/>
      <c r="GQ267" s="3"/>
      <c r="GR267" s="3"/>
      <c r="GS267" s="3"/>
      <c r="GT267" s="3"/>
      <c r="GU267" s="3"/>
      <c r="GV267" s="3"/>
      <c r="GW267" s="3"/>
      <c r="GX267" s="3"/>
      <c r="GY267" s="3"/>
      <c r="GZ267" s="3"/>
      <c r="HA267" s="3"/>
      <c r="HB267" s="3"/>
      <c r="HC267" s="3"/>
      <c r="HD267" s="3"/>
      <c r="HE267" s="3"/>
      <c r="HF267" s="3"/>
      <c r="HG267" s="3"/>
      <c r="HH267" s="3"/>
      <c r="HI267" s="3"/>
      <c r="HJ267" s="3"/>
      <c r="HK267" s="3"/>
      <c r="HL267" s="3"/>
      <c r="HM267" s="3"/>
      <c r="HN267" s="3"/>
      <c r="HO267" s="3"/>
      <c r="HP267" s="3"/>
      <c r="HQ267" s="3"/>
      <c r="HR267" s="3"/>
      <c r="HS267" s="3"/>
      <c r="HT267" s="3"/>
      <c r="HU267" s="3"/>
      <c r="HV267" s="3"/>
      <c r="HW267" s="3"/>
      <c r="HX267" s="3"/>
      <c r="HY267" s="3"/>
      <c r="HZ267" s="3"/>
      <c r="IA267" s="3"/>
      <c r="IB267" s="3"/>
      <c r="IC267" s="3"/>
      <c r="ID267" s="3"/>
      <c r="IE267" s="3"/>
      <c r="IF267" s="3"/>
      <c r="IG267" s="3"/>
      <c r="IH267" s="3"/>
      <c r="II267" s="3"/>
    </row>
    <row r="268" spans="3:243" ht="12.75"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4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  <c r="EX268" s="3"/>
      <c r="EY268" s="3"/>
      <c r="EZ268" s="3"/>
      <c r="FA268" s="3"/>
      <c r="FB268" s="3"/>
      <c r="FC268" s="3"/>
      <c r="FD268" s="3"/>
      <c r="FE268" s="3"/>
      <c r="FF268" s="3"/>
      <c r="FG268" s="3"/>
      <c r="FH268" s="3"/>
      <c r="FI268" s="3"/>
      <c r="FJ268" s="3"/>
      <c r="FK268" s="3"/>
      <c r="FL268" s="3"/>
      <c r="FM268" s="3"/>
      <c r="FN268" s="3"/>
      <c r="FO268" s="3"/>
      <c r="FP268" s="3"/>
      <c r="FQ268" s="3"/>
      <c r="FR268" s="3"/>
      <c r="FS268" s="3"/>
      <c r="FT268" s="3"/>
      <c r="FU268" s="3"/>
      <c r="FV268" s="3"/>
      <c r="FW268" s="3"/>
      <c r="FX268" s="3"/>
      <c r="FY268" s="3"/>
      <c r="FZ268" s="3"/>
      <c r="GA268" s="3"/>
      <c r="GB268" s="3"/>
      <c r="GC268" s="3"/>
      <c r="GD268" s="3"/>
      <c r="GE268" s="3"/>
      <c r="GF268" s="3"/>
      <c r="GG268" s="3"/>
      <c r="GH268" s="3"/>
      <c r="GI268" s="3"/>
      <c r="GJ268" s="3"/>
      <c r="GK268" s="3"/>
      <c r="GL268" s="3"/>
      <c r="GM268" s="3"/>
      <c r="GN268" s="3"/>
      <c r="GO268" s="3"/>
      <c r="GP268" s="3"/>
      <c r="GQ268" s="3"/>
      <c r="GR268" s="3"/>
      <c r="GS268" s="3"/>
      <c r="GT268" s="3"/>
      <c r="GU268" s="3"/>
      <c r="GV268" s="3"/>
      <c r="GW268" s="3"/>
      <c r="GX268" s="3"/>
      <c r="GY268" s="3"/>
      <c r="GZ268" s="3"/>
      <c r="HA268" s="3"/>
      <c r="HB268" s="3"/>
      <c r="HC268" s="3"/>
      <c r="HD268" s="3"/>
      <c r="HE268" s="3"/>
      <c r="HF268" s="3"/>
      <c r="HG268" s="3"/>
      <c r="HH268" s="3"/>
      <c r="HI268" s="3"/>
      <c r="HJ268" s="3"/>
      <c r="HK268" s="3"/>
      <c r="HL268" s="3"/>
      <c r="HM268" s="3"/>
      <c r="HN268" s="3"/>
      <c r="HO268" s="3"/>
      <c r="HP268" s="3"/>
      <c r="HQ268" s="3"/>
      <c r="HR268" s="3"/>
      <c r="HS268" s="3"/>
      <c r="HT268" s="3"/>
      <c r="HU268" s="3"/>
      <c r="HV268" s="3"/>
      <c r="HW268" s="3"/>
      <c r="HX268" s="3"/>
      <c r="HY268" s="3"/>
      <c r="HZ268" s="3"/>
      <c r="IA268" s="3"/>
      <c r="IB268" s="3"/>
      <c r="IC268" s="3"/>
      <c r="ID268" s="3"/>
      <c r="IE268" s="3"/>
      <c r="IF268" s="3"/>
      <c r="IG268" s="3"/>
      <c r="IH268" s="3"/>
      <c r="II268" s="3"/>
    </row>
    <row r="269" spans="3:243" ht="12.75"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4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  <c r="EX269" s="3"/>
      <c r="EY269" s="3"/>
      <c r="EZ269" s="3"/>
      <c r="FA269" s="3"/>
      <c r="FB269" s="3"/>
      <c r="FC269" s="3"/>
      <c r="FD269" s="3"/>
      <c r="FE269" s="3"/>
      <c r="FF269" s="3"/>
      <c r="FG269" s="3"/>
      <c r="FH269" s="3"/>
      <c r="FI269" s="3"/>
      <c r="FJ269" s="3"/>
      <c r="FK269" s="3"/>
      <c r="FL269" s="3"/>
      <c r="FM269" s="3"/>
      <c r="FN269" s="3"/>
      <c r="FO269" s="3"/>
      <c r="FP269" s="3"/>
      <c r="FQ269" s="3"/>
      <c r="FR269" s="3"/>
      <c r="FS269" s="3"/>
      <c r="FT269" s="3"/>
      <c r="FU269" s="3"/>
      <c r="FV269" s="3"/>
      <c r="FW269" s="3"/>
      <c r="FX269" s="3"/>
      <c r="FY269" s="3"/>
      <c r="FZ269" s="3"/>
      <c r="GA269" s="3"/>
      <c r="GB269" s="3"/>
      <c r="GC269" s="3"/>
      <c r="GD269" s="3"/>
      <c r="GE269" s="3"/>
      <c r="GF269" s="3"/>
      <c r="GG269" s="3"/>
      <c r="GH269" s="3"/>
      <c r="GI269" s="3"/>
      <c r="GJ269" s="3"/>
      <c r="GK269" s="3"/>
      <c r="GL269" s="3"/>
      <c r="GM269" s="3"/>
      <c r="GN269" s="3"/>
      <c r="GO269" s="3"/>
      <c r="GP269" s="3"/>
      <c r="GQ269" s="3"/>
      <c r="GR269" s="3"/>
      <c r="GS269" s="3"/>
      <c r="GT269" s="3"/>
      <c r="GU269" s="3"/>
      <c r="GV269" s="3"/>
      <c r="GW269" s="3"/>
      <c r="GX269" s="3"/>
      <c r="GY269" s="3"/>
      <c r="GZ269" s="3"/>
      <c r="HA269" s="3"/>
      <c r="HB269" s="3"/>
      <c r="HC269" s="3"/>
      <c r="HD269" s="3"/>
      <c r="HE269" s="3"/>
      <c r="HF269" s="3"/>
      <c r="HG269" s="3"/>
      <c r="HH269" s="3"/>
      <c r="HI269" s="3"/>
      <c r="HJ269" s="3"/>
      <c r="HK269" s="3"/>
      <c r="HL269" s="3"/>
      <c r="HM269" s="3"/>
      <c r="HN269" s="3"/>
      <c r="HO269" s="3"/>
      <c r="HP269" s="3"/>
      <c r="HQ269" s="3"/>
      <c r="HR269" s="3"/>
      <c r="HS269" s="3"/>
      <c r="HT269" s="3"/>
      <c r="HU269" s="3"/>
      <c r="HV269" s="3"/>
      <c r="HW269" s="3"/>
      <c r="HX269" s="3"/>
      <c r="HY269" s="3"/>
      <c r="HZ269" s="3"/>
      <c r="IA269" s="3"/>
      <c r="IB269" s="3"/>
      <c r="IC269" s="3"/>
      <c r="ID269" s="3"/>
      <c r="IE269" s="3"/>
      <c r="IF269" s="3"/>
      <c r="IG269" s="3"/>
      <c r="IH269" s="3"/>
      <c r="II269" s="3"/>
    </row>
    <row r="270" spans="3:243" ht="12.75"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4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  <c r="EX270" s="3"/>
      <c r="EY270" s="3"/>
      <c r="EZ270" s="3"/>
      <c r="FA270" s="3"/>
      <c r="FB270" s="3"/>
      <c r="FC270" s="3"/>
      <c r="FD270" s="3"/>
      <c r="FE270" s="3"/>
      <c r="FF270" s="3"/>
      <c r="FG270" s="3"/>
      <c r="FH270" s="3"/>
      <c r="FI270" s="3"/>
      <c r="FJ270" s="3"/>
      <c r="FK270" s="3"/>
      <c r="FL270" s="3"/>
      <c r="FM270" s="3"/>
      <c r="FN270" s="3"/>
      <c r="FO270" s="3"/>
      <c r="FP270" s="3"/>
      <c r="FQ270" s="3"/>
      <c r="FR270" s="3"/>
      <c r="FS270" s="3"/>
      <c r="FT270" s="3"/>
      <c r="FU270" s="3"/>
      <c r="FV270" s="3"/>
      <c r="FW270" s="3"/>
      <c r="FX270" s="3"/>
      <c r="FY270" s="3"/>
      <c r="FZ270" s="3"/>
      <c r="GA270" s="3"/>
      <c r="GB270" s="3"/>
      <c r="GC270" s="3"/>
      <c r="GD270" s="3"/>
      <c r="GE270" s="3"/>
      <c r="GF270" s="3"/>
      <c r="GG270" s="3"/>
      <c r="GH270" s="3"/>
      <c r="GI270" s="3"/>
      <c r="GJ270" s="3"/>
      <c r="GK270" s="3"/>
      <c r="GL270" s="3"/>
      <c r="GM270" s="3"/>
      <c r="GN270" s="3"/>
      <c r="GO270" s="3"/>
      <c r="GP270" s="3"/>
      <c r="GQ270" s="3"/>
      <c r="GR270" s="3"/>
      <c r="GS270" s="3"/>
      <c r="GT270" s="3"/>
      <c r="GU270" s="3"/>
      <c r="GV270" s="3"/>
      <c r="GW270" s="3"/>
      <c r="GX270" s="3"/>
      <c r="GY270" s="3"/>
      <c r="GZ270" s="3"/>
      <c r="HA270" s="3"/>
      <c r="HB270" s="3"/>
      <c r="HC270" s="3"/>
      <c r="HD270" s="3"/>
      <c r="HE270" s="3"/>
      <c r="HF270" s="3"/>
      <c r="HG270" s="3"/>
      <c r="HH270" s="3"/>
      <c r="HI270" s="3"/>
      <c r="HJ270" s="3"/>
      <c r="HK270" s="3"/>
      <c r="HL270" s="3"/>
      <c r="HM270" s="3"/>
      <c r="HN270" s="3"/>
      <c r="HO270" s="3"/>
      <c r="HP270" s="3"/>
      <c r="HQ270" s="3"/>
      <c r="HR270" s="3"/>
      <c r="HS270" s="3"/>
      <c r="HT270" s="3"/>
      <c r="HU270" s="3"/>
      <c r="HV270" s="3"/>
      <c r="HW270" s="3"/>
      <c r="HX270" s="3"/>
      <c r="HY270" s="3"/>
      <c r="HZ270" s="3"/>
      <c r="IA270" s="3"/>
      <c r="IB270" s="3"/>
      <c r="IC270" s="3"/>
      <c r="ID270" s="3"/>
      <c r="IE270" s="3"/>
      <c r="IF270" s="3"/>
      <c r="IG270" s="3"/>
      <c r="IH270" s="3"/>
      <c r="II270" s="3"/>
    </row>
    <row r="271" spans="3:243" ht="12.75"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4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  <c r="FH271" s="3"/>
      <c r="FI271" s="3"/>
      <c r="FJ271" s="3"/>
      <c r="FK271" s="3"/>
      <c r="FL271" s="3"/>
      <c r="FM271" s="3"/>
      <c r="FN271" s="3"/>
      <c r="FO271" s="3"/>
      <c r="FP271" s="3"/>
      <c r="FQ271" s="3"/>
      <c r="FR271" s="3"/>
      <c r="FS271" s="3"/>
      <c r="FT271" s="3"/>
      <c r="FU271" s="3"/>
      <c r="FV271" s="3"/>
      <c r="FW271" s="3"/>
      <c r="FX271" s="3"/>
      <c r="FY271" s="3"/>
      <c r="FZ271" s="3"/>
      <c r="GA271" s="3"/>
      <c r="GB271" s="3"/>
      <c r="GC271" s="3"/>
      <c r="GD271" s="3"/>
      <c r="GE271" s="3"/>
      <c r="GF271" s="3"/>
      <c r="GG271" s="3"/>
      <c r="GH271" s="3"/>
      <c r="GI271" s="3"/>
      <c r="GJ271" s="3"/>
      <c r="GK271" s="3"/>
      <c r="GL271" s="3"/>
      <c r="GM271" s="3"/>
      <c r="GN271" s="3"/>
      <c r="GO271" s="3"/>
      <c r="GP271" s="3"/>
      <c r="GQ271" s="3"/>
      <c r="GR271" s="3"/>
      <c r="GS271" s="3"/>
      <c r="GT271" s="3"/>
      <c r="GU271" s="3"/>
      <c r="GV271" s="3"/>
      <c r="GW271" s="3"/>
      <c r="GX271" s="3"/>
      <c r="GY271" s="3"/>
      <c r="GZ271" s="3"/>
      <c r="HA271" s="3"/>
      <c r="HB271" s="3"/>
      <c r="HC271" s="3"/>
      <c r="HD271" s="3"/>
      <c r="HE271" s="3"/>
      <c r="HF271" s="3"/>
      <c r="HG271" s="3"/>
      <c r="HH271" s="3"/>
      <c r="HI271" s="3"/>
      <c r="HJ271" s="3"/>
      <c r="HK271" s="3"/>
      <c r="HL271" s="3"/>
      <c r="HM271" s="3"/>
      <c r="HN271" s="3"/>
      <c r="HO271" s="3"/>
      <c r="HP271" s="3"/>
      <c r="HQ271" s="3"/>
      <c r="HR271" s="3"/>
      <c r="HS271" s="3"/>
      <c r="HT271" s="3"/>
      <c r="HU271" s="3"/>
      <c r="HV271" s="3"/>
      <c r="HW271" s="3"/>
      <c r="HX271" s="3"/>
      <c r="HY271" s="3"/>
      <c r="HZ271" s="3"/>
      <c r="IA271" s="3"/>
      <c r="IB271" s="3"/>
      <c r="IC271" s="3"/>
      <c r="ID271" s="3"/>
      <c r="IE271" s="3"/>
      <c r="IF271" s="3"/>
      <c r="IG271" s="3"/>
      <c r="IH271" s="3"/>
      <c r="II271" s="3"/>
    </row>
    <row r="272" spans="3:243" ht="12.75"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4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  <c r="FH272" s="3"/>
      <c r="FI272" s="3"/>
      <c r="FJ272" s="3"/>
      <c r="FK272" s="3"/>
      <c r="FL272" s="3"/>
      <c r="FM272" s="3"/>
      <c r="FN272" s="3"/>
      <c r="FO272" s="3"/>
      <c r="FP272" s="3"/>
      <c r="FQ272" s="3"/>
      <c r="FR272" s="3"/>
      <c r="FS272" s="3"/>
      <c r="FT272" s="3"/>
      <c r="FU272" s="3"/>
      <c r="FV272" s="3"/>
      <c r="FW272" s="3"/>
      <c r="FX272" s="3"/>
      <c r="FY272" s="3"/>
      <c r="FZ272" s="3"/>
      <c r="GA272" s="3"/>
      <c r="GB272" s="3"/>
      <c r="GC272" s="3"/>
      <c r="GD272" s="3"/>
      <c r="GE272" s="3"/>
      <c r="GF272" s="3"/>
      <c r="GG272" s="3"/>
      <c r="GH272" s="3"/>
      <c r="GI272" s="3"/>
      <c r="GJ272" s="3"/>
      <c r="GK272" s="3"/>
      <c r="GL272" s="3"/>
      <c r="GM272" s="3"/>
      <c r="GN272" s="3"/>
      <c r="GO272" s="3"/>
      <c r="GP272" s="3"/>
      <c r="GQ272" s="3"/>
      <c r="GR272" s="3"/>
      <c r="GS272" s="3"/>
      <c r="GT272" s="3"/>
      <c r="GU272" s="3"/>
      <c r="GV272" s="3"/>
      <c r="GW272" s="3"/>
      <c r="GX272" s="3"/>
      <c r="GY272" s="3"/>
      <c r="GZ272" s="3"/>
      <c r="HA272" s="3"/>
      <c r="HB272" s="3"/>
      <c r="HC272" s="3"/>
      <c r="HD272" s="3"/>
      <c r="HE272" s="3"/>
      <c r="HF272" s="3"/>
      <c r="HG272" s="3"/>
      <c r="HH272" s="3"/>
      <c r="HI272" s="3"/>
      <c r="HJ272" s="3"/>
      <c r="HK272" s="3"/>
      <c r="HL272" s="3"/>
      <c r="HM272" s="3"/>
      <c r="HN272" s="3"/>
      <c r="HO272" s="3"/>
      <c r="HP272" s="3"/>
      <c r="HQ272" s="3"/>
      <c r="HR272" s="3"/>
      <c r="HS272" s="3"/>
      <c r="HT272" s="3"/>
      <c r="HU272" s="3"/>
      <c r="HV272" s="3"/>
      <c r="HW272" s="3"/>
      <c r="HX272" s="3"/>
      <c r="HY272" s="3"/>
      <c r="HZ272" s="3"/>
      <c r="IA272" s="3"/>
      <c r="IB272" s="3"/>
      <c r="IC272" s="3"/>
      <c r="ID272" s="3"/>
      <c r="IE272" s="3"/>
      <c r="IF272" s="3"/>
      <c r="IG272" s="3"/>
      <c r="IH272" s="3"/>
      <c r="II272" s="3"/>
    </row>
    <row r="273" spans="3:243" ht="12.75"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4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  <c r="FH273" s="3"/>
      <c r="FI273" s="3"/>
      <c r="FJ273" s="3"/>
      <c r="FK273" s="3"/>
      <c r="FL273" s="3"/>
      <c r="FM273" s="3"/>
      <c r="FN273" s="3"/>
      <c r="FO273" s="3"/>
      <c r="FP273" s="3"/>
      <c r="FQ273" s="3"/>
      <c r="FR273" s="3"/>
      <c r="FS273" s="3"/>
      <c r="FT273" s="3"/>
      <c r="FU273" s="3"/>
      <c r="FV273" s="3"/>
      <c r="FW273" s="3"/>
      <c r="FX273" s="3"/>
      <c r="FY273" s="3"/>
      <c r="FZ273" s="3"/>
      <c r="GA273" s="3"/>
      <c r="GB273" s="3"/>
      <c r="GC273" s="3"/>
      <c r="GD273" s="3"/>
      <c r="GE273" s="3"/>
      <c r="GF273" s="3"/>
      <c r="GG273" s="3"/>
      <c r="GH273" s="3"/>
      <c r="GI273" s="3"/>
      <c r="GJ273" s="3"/>
      <c r="GK273" s="3"/>
      <c r="GL273" s="3"/>
      <c r="GM273" s="3"/>
      <c r="GN273" s="3"/>
      <c r="GO273" s="3"/>
      <c r="GP273" s="3"/>
      <c r="GQ273" s="3"/>
      <c r="GR273" s="3"/>
      <c r="GS273" s="3"/>
      <c r="GT273" s="3"/>
      <c r="GU273" s="3"/>
      <c r="GV273" s="3"/>
      <c r="GW273" s="3"/>
      <c r="GX273" s="3"/>
      <c r="GY273" s="3"/>
      <c r="GZ273" s="3"/>
      <c r="HA273" s="3"/>
      <c r="HB273" s="3"/>
      <c r="HC273" s="3"/>
      <c r="HD273" s="3"/>
      <c r="HE273" s="3"/>
      <c r="HF273" s="3"/>
      <c r="HG273" s="3"/>
      <c r="HH273" s="3"/>
      <c r="HI273" s="3"/>
      <c r="HJ273" s="3"/>
      <c r="HK273" s="3"/>
      <c r="HL273" s="3"/>
      <c r="HM273" s="3"/>
      <c r="HN273" s="3"/>
      <c r="HO273" s="3"/>
      <c r="HP273" s="3"/>
      <c r="HQ273" s="3"/>
      <c r="HR273" s="3"/>
      <c r="HS273" s="3"/>
      <c r="HT273" s="3"/>
      <c r="HU273" s="3"/>
      <c r="HV273" s="3"/>
      <c r="HW273" s="3"/>
      <c r="HX273" s="3"/>
      <c r="HY273" s="3"/>
      <c r="HZ273" s="3"/>
      <c r="IA273" s="3"/>
      <c r="IB273" s="3"/>
      <c r="IC273" s="3"/>
      <c r="ID273" s="3"/>
      <c r="IE273" s="3"/>
      <c r="IF273" s="3"/>
      <c r="IG273" s="3"/>
      <c r="IH273" s="3"/>
      <c r="II273" s="3"/>
    </row>
  </sheetData>
  <sheetProtection/>
  <mergeCells count="21">
    <mergeCell ref="DI3:DI4"/>
    <mergeCell ref="E3:E4"/>
    <mergeCell ref="U3:U4"/>
    <mergeCell ref="S3:S4"/>
    <mergeCell ref="R3:R4"/>
    <mergeCell ref="Q3:Q4"/>
    <mergeCell ref="N3:N4"/>
    <mergeCell ref="V3:V4"/>
    <mergeCell ref="J3:J4"/>
    <mergeCell ref="T3:T4"/>
    <mergeCell ref="O3:O4"/>
    <mergeCell ref="C3:C4"/>
    <mergeCell ref="F3:F4"/>
    <mergeCell ref="I3:I4"/>
    <mergeCell ref="H3:H4"/>
    <mergeCell ref="G3:G4"/>
    <mergeCell ref="P3:P4"/>
    <mergeCell ref="K3:K4"/>
    <mergeCell ref="D3:D4"/>
    <mergeCell ref="M3:M4"/>
    <mergeCell ref="L3:L4"/>
  </mergeCells>
  <printOptions gridLines="1" horizontalCentered="1"/>
  <pageMargins left="2.2440944881889764" right="1.7716535433070868" top="1.062992125984252" bottom="0.4330708661417323" header="0.35433070866141736" footer="0.15748031496062992"/>
  <pageSetup horizontalDpi="300" verticalDpi="300" orientation="landscape" paperSize="9" scale="80" r:id="rId1"/>
  <headerFooter alignWithMargins="0">
    <oddHeader>&amp;C&amp;"Arial,Negrita"&amp;12Estadística U.E.ALZIRA
Temporada 2003-04
Regional Preferent, grup III
</oddHeader>
    <oddFooter>&amp;LDavid Chordà i Argente&amp;CPàgina &amp;P&amp;R&amp;D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51"/>
  <sheetViews>
    <sheetView zoomScale="67" zoomScaleNormal="67" zoomScalePageLayoutView="0" workbookViewId="0" topLeftCell="A1">
      <pane xSplit="1" topLeftCell="B1" activePane="topRight" state="frozen"/>
      <selection pane="topLeft" activeCell="A8" sqref="A8"/>
      <selection pane="topRight" activeCell="G10" sqref="G10"/>
    </sheetView>
  </sheetViews>
  <sheetFormatPr defaultColWidth="11.421875" defaultRowHeight="12.75"/>
  <cols>
    <col min="1" max="1" width="17.8515625" style="10" bestFit="1" customWidth="1"/>
    <col min="2" max="8" width="11.421875" style="13" customWidth="1"/>
    <col min="9" max="16384" width="11.421875" style="10" customWidth="1"/>
  </cols>
  <sheetData>
    <row r="1" spans="1:8" s="15" customFormat="1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7" s="14" customFormat="1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</row>
    <row r="3" spans="1:8" s="11" customFormat="1" ht="13.5" thickTop="1">
      <c r="A3" s="67" t="str">
        <f>'U.E. ALZIRA'!X3</f>
        <v>Pobla Llarga</v>
      </c>
      <c r="B3" s="32"/>
      <c r="C3" s="17"/>
      <c r="D3" s="26"/>
      <c r="E3" s="23"/>
      <c r="F3" s="17"/>
      <c r="G3" s="18"/>
      <c r="H3" s="11">
        <f>SUM(B3:G3)</f>
        <v>0</v>
      </c>
    </row>
    <row r="4" spans="1:15" s="11" customFormat="1" ht="12.75">
      <c r="A4" s="67" t="str">
        <f>'U.E. ALZIRA'!Y3</f>
        <v>Olímpic de Xàtiva</v>
      </c>
      <c r="B4" s="33"/>
      <c r="C4" s="9">
        <v>1</v>
      </c>
      <c r="D4" s="8"/>
      <c r="E4" s="34"/>
      <c r="F4" s="9"/>
      <c r="G4" s="35"/>
      <c r="H4" s="11">
        <f aca="true" t="shared" si="0" ref="H4:H42">SUM(B4:G4)</f>
        <v>1</v>
      </c>
      <c r="I4" s="12"/>
      <c r="J4" s="12"/>
      <c r="K4" s="12"/>
      <c r="L4" s="12"/>
      <c r="M4" s="12"/>
      <c r="N4" s="12"/>
      <c r="O4" s="12"/>
    </row>
    <row r="5" spans="1:15" s="13" customFormat="1" ht="12.75">
      <c r="A5" s="68" t="str">
        <f>'U.E. ALZIRA'!Z3</f>
        <v>Guadassuar</v>
      </c>
      <c r="B5" s="33"/>
      <c r="C5" s="9"/>
      <c r="D5" s="8"/>
      <c r="E5" s="34"/>
      <c r="F5" s="9">
        <v>1</v>
      </c>
      <c r="G5" s="35">
        <v>1</v>
      </c>
      <c r="H5" s="11">
        <f t="shared" si="0"/>
        <v>2</v>
      </c>
      <c r="I5" s="12"/>
      <c r="J5" s="12"/>
      <c r="K5" s="12"/>
      <c r="L5" s="12"/>
      <c r="M5" s="12"/>
      <c r="N5" s="12"/>
      <c r="O5" s="12"/>
    </row>
    <row r="6" spans="1:8" s="12" customFormat="1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15" s="13" customFormat="1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>
        <v>2</v>
      </c>
      <c r="H7" s="11">
        <f t="shared" si="0"/>
        <v>3</v>
      </c>
      <c r="I7" s="12"/>
      <c r="J7" s="12"/>
      <c r="K7" s="12"/>
      <c r="L7" s="12"/>
      <c r="M7" s="12"/>
      <c r="N7" s="12"/>
      <c r="O7" s="12"/>
    </row>
    <row r="8" spans="1:8" s="12" customFormat="1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15" s="13" customFormat="1" ht="12.75">
      <c r="A9" s="68" t="str">
        <f>'U.E. ALZIRA'!AD3</f>
        <v>Torrent</v>
      </c>
      <c r="B9" s="33"/>
      <c r="C9" s="9"/>
      <c r="D9" s="8"/>
      <c r="E9" s="34"/>
      <c r="F9" s="9"/>
      <c r="G9" s="35"/>
      <c r="H9" s="11">
        <f t="shared" si="0"/>
        <v>0</v>
      </c>
      <c r="I9" s="10"/>
      <c r="J9" s="10"/>
      <c r="K9" s="10"/>
      <c r="L9" s="10"/>
      <c r="M9" s="10"/>
      <c r="N9" s="10"/>
      <c r="O9" s="10"/>
    </row>
    <row r="10" spans="1:8" ht="12.75">
      <c r="A10" s="68" t="str">
        <f>'U.E. ALZIRA'!AE3</f>
        <v>Tavernes</v>
      </c>
      <c r="B10" s="33">
        <v>1</v>
      </c>
      <c r="C10" s="9"/>
      <c r="D10" s="8">
        <v>2</v>
      </c>
      <c r="E10" s="34"/>
      <c r="F10" s="9"/>
      <c r="G10" s="35">
        <v>1</v>
      </c>
      <c r="H10" s="11">
        <f t="shared" si="0"/>
        <v>4</v>
      </c>
    </row>
    <row r="11" spans="1:15" s="13" customFormat="1" ht="12.75">
      <c r="A11" s="68" t="str">
        <f>'U.E. ALZIRA'!AF3</f>
        <v>Alberic</v>
      </c>
      <c r="B11" s="33"/>
      <c r="C11" s="9"/>
      <c r="D11" s="8"/>
      <c r="E11" s="34"/>
      <c r="F11" s="9"/>
      <c r="G11" s="35">
        <v>1</v>
      </c>
      <c r="H11" s="11">
        <f t="shared" si="0"/>
        <v>1</v>
      </c>
      <c r="I11" s="10"/>
      <c r="J11" s="10"/>
      <c r="K11" s="10"/>
      <c r="L11" s="10"/>
      <c r="M11" s="10"/>
      <c r="N11" s="10"/>
      <c r="O11" s="10"/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>
        <v>1</v>
      </c>
      <c r="H12" s="11">
        <f t="shared" si="0"/>
        <v>1</v>
      </c>
    </row>
    <row r="13" spans="1:15" s="13" customFormat="1" ht="12.75">
      <c r="A13" s="68" t="str">
        <f>'U.E. ALZIRA'!AH3</f>
        <v>Catarroja</v>
      </c>
      <c r="B13" s="33"/>
      <c r="C13" s="9"/>
      <c r="D13" s="8"/>
      <c r="E13" s="34"/>
      <c r="F13" s="9"/>
      <c r="G13" s="35">
        <v>1</v>
      </c>
      <c r="H13" s="11">
        <f t="shared" si="0"/>
        <v>1</v>
      </c>
      <c r="I13" s="10"/>
      <c r="J13" s="10"/>
      <c r="K13" s="10"/>
      <c r="L13" s="10"/>
      <c r="M13" s="10"/>
      <c r="N13" s="10"/>
      <c r="O13" s="10"/>
    </row>
    <row r="14" spans="1:8" ht="12.75">
      <c r="A14" s="68" t="str">
        <f>'U.E. ALZIRA'!AI3</f>
        <v>Gandia B</v>
      </c>
      <c r="B14" s="33">
        <v>2</v>
      </c>
      <c r="C14" s="9"/>
      <c r="D14" s="8"/>
      <c r="E14" s="34">
        <v>1</v>
      </c>
      <c r="F14" s="9"/>
      <c r="G14" s="35">
        <v>1</v>
      </c>
      <c r="H14" s="11">
        <f t="shared" si="0"/>
        <v>4</v>
      </c>
    </row>
    <row r="15" spans="1:15" s="13" customFormat="1" ht="12.75">
      <c r="A15" s="68" t="str">
        <f>'U.E. ALZIRA'!AJ3</f>
        <v>Paiporta</v>
      </c>
      <c r="B15" s="33"/>
      <c r="C15" s="9"/>
      <c r="D15" s="8"/>
      <c r="E15" s="34"/>
      <c r="F15" s="9">
        <v>1</v>
      </c>
      <c r="G15" s="35"/>
      <c r="H15" s="11">
        <f t="shared" si="0"/>
        <v>1</v>
      </c>
      <c r="I15" s="10"/>
      <c r="J15" s="10"/>
      <c r="K15" s="10"/>
      <c r="L15" s="10"/>
      <c r="M15" s="10"/>
      <c r="N15" s="10"/>
      <c r="O15" s="10"/>
    </row>
    <row r="16" spans="1:8" ht="12.75">
      <c r="A16" s="68" t="str">
        <f>'U.E. ALZIRA'!AK3</f>
        <v>Monte Sión</v>
      </c>
      <c r="B16" s="33"/>
      <c r="C16" s="9">
        <v>2</v>
      </c>
      <c r="D16" s="8">
        <v>1</v>
      </c>
      <c r="E16" s="34">
        <v>1</v>
      </c>
      <c r="F16" s="9">
        <v>1</v>
      </c>
      <c r="G16" s="35">
        <v>3</v>
      </c>
      <c r="H16" s="11">
        <f t="shared" si="0"/>
        <v>8</v>
      </c>
    </row>
    <row r="17" spans="1:15" s="13" customFormat="1" ht="12.75">
      <c r="A17" s="68" t="str">
        <f>'U.E. ALZIRA'!AL3</f>
        <v>Barri la Llum</v>
      </c>
      <c r="B17" s="33"/>
      <c r="C17" s="9">
        <v>1</v>
      </c>
      <c r="D17" s="8"/>
      <c r="E17" s="34">
        <v>1</v>
      </c>
      <c r="F17" s="9"/>
      <c r="G17" s="35">
        <v>1</v>
      </c>
      <c r="H17" s="11">
        <f t="shared" si="0"/>
        <v>3</v>
      </c>
      <c r="I17" s="10"/>
      <c r="J17" s="10"/>
      <c r="K17" s="10"/>
      <c r="L17" s="10"/>
      <c r="M17" s="10"/>
      <c r="N17" s="10"/>
      <c r="O17" s="10"/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>
        <v>1</v>
      </c>
      <c r="H18" s="11">
        <f t="shared" si="0"/>
        <v>1</v>
      </c>
    </row>
    <row r="19" spans="1:15" s="13" customFormat="1" ht="12.75">
      <c r="A19" s="68" t="str">
        <f>'U.E. ALZIRA'!AN3</f>
        <v>Picassent</v>
      </c>
      <c r="B19" s="33"/>
      <c r="C19" s="9">
        <v>1</v>
      </c>
      <c r="D19" s="8">
        <v>1</v>
      </c>
      <c r="E19" s="34"/>
      <c r="F19" s="9"/>
      <c r="G19" s="35"/>
      <c r="H19" s="11">
        <f t="shared" si="0"/>
        <v>2</v>
      </c>
      <c r="I19" s="10"/>
      <c r="J19" s="10"/>
      <c r="K19" s="10"/>
      <c r="L19" s="10"/>
      <c r="M19" s="10"/>
      <c r="N19" s="10"/>
      <c r="O19" s="10"/>
    </row>
    <row r="20" spans="1:8" ht="12.75">
      <c r="A20" s="68" t="str">
        <f>'U.E. ALZIRA'!AO3</f>
        <v>Pobla Llarga</v>
      </c>
      <c r="B20" s="33">
        <v>2</v>
      </c>
      <c r="C20" s="9"/>
      <c r="D20" s="8"/>
      <c r="E20" s="34"/>
      <c r="F20" s="9"/>
      <c r="G20" s="35">
        <v>2</v>
      </c>
      <c r="H20" s="11">
        <f t="shared" si="0"/>
        <v>4</v>
      </c>
    </row>
    <row r="21" spans="1:15" s="13" customFormat="1" ht="12.75">
      <c r="A21" s="68" t="str">
        <f>'U.E. ALZIRA'!AP3</f>
        <v>Olímpic de Xàtiva</v>
      </c>
      <c r="B21" s="33"/>
      <c r="C21" s="9"/>
      <c r="D21" s="8"/>
      <c r="E21" s="34"/>
      <c r="F21" s="9">
        <v>1</v>
      </c>
      <c r="G21" s="35">
        <v>1</v>
      </c>
      <c r="H21" s="11">
        <f t="shared" si="0"/>
        <v>2</v>
      </c>
      <c r="I21" s="10"/>
      <c r="J21" s="10"/>
      <c r="K21" s="10"/>
      <c r="L21" s="10"/>
      <c r="M21" s="10"/>
      <c r="N21" s="10"/>
      <c r="O21" s="10"/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15" s="13" customFormat="1" ht="12.75">
      <c r="A23" s="68" t="str">
        <f>'U.E. ALZIRA'!AR3</f>
        <v>Sueca</v>
      </c>
      <c r="B23" s="33"/>
      <c r="C23" s="9"/>
      <c r="D23" s="8"/>
      <c r="E23" s="34">
        <v>1</v>
      </c>
      <c r="F23" s="9"/>
      <c r="G23" s="35"/>
      <c r="H23" s="11">
        <f t="shared" si="0"/>
        <v>1</v>
      </c>
      <c r="I23" s="10"/>
      <c r="J23" s="10"/>
      <c r="K23" s="10"/>
      <c r="L23" s="10"/>
      <c r="M23" s="10"/>
      <c r="N23" s="10"/>
      <c r="O23" s="10"/>
    </row>
    <row r="24" spans="1:8" ht="12.75">
      <c r="A24" s="68" t="str">
        <f>'U.E. ALZIRA'!AS3</f>
        <v>Xirivella</v>
      </c>
      <c r="B24" s="33">
        <v>2</v>
      </c>
      <c r="C24" s="9">
        <v>2</v>
      </c>
      <c r="D24" s="8">
        <v>1</v>
      </c>
      <c r="E24" s="34"/>
      <c r="F24" s="9"/>
      <c r="G24" s="35"/>
      <c r="H24" s="11">
        <f t="shared" si="0"/>
        <v>5</v>
      </c>
    </row>
    <row r="25" spans="1:15" s="13" customFormat="1" ht="12.75">
      <c r="A25" s="68" t="str">
        <f>'U.E. ALZIRA'!AT3</f>
        <v>Carcaixent</v>
      </c>
      <c r="B25" s="33"/>
      <c r="C25" s="9"/>
      <c r="D25" s="8"/>
      <c r="E25" s="34"/>
      <c r="F25" s="9"/>
      <c r="G25" s="35">
        <v>1</v>
      </c>
      <c r="H25" s="11">
        <f t="shared" si="0"/>
        <v>1</v>
      </c>
      <c r="I25" s="10"/>
      <c r="J25" s="10"/>
      <c r="K25" s="10"/>
      <c r="L25" s="10"/>
      <c r="M25" s="10"/>
      <c r="N25" s="10"/>
      <c r="O25" s="10"/>
    </row>
    <row r="26" spans="1:8" ht="12.75">
      <c r="A26" s="68" t="str">
        <f>'U.E. ALZIRA'!AU3</f>
        <v>Torrent</v>
      </c>
      <c r="B26" s="33"/>
      <c r="C26" s="9"/>
      <c r="D26" s="8"/>
      <c r="E26" s="34"/>
      <c r="F26" s="9">
        <v>1</v>
      </c>
      <c r="G26" s="35"/>
      <c r="H26" s="11">
        <f t="shared" si="0"/>
        <v>1</v>
      </c>
    </row>
    <row r="27" spans="1:15" s="13" customFormat="1" ht="12.75">
      <c r="A27" s="68" t="str">
        <f>'U.E. ALZIRA'!AV3</f>
        <v>Tavernes</v>
      </c>
      <c r="B27" s="33"/>
      <c r="C27" s="9"/>
      <c r="D27" s="8">
        <v>1</v>
      </c>
      <c r="E27" s="34"/>
      <c r="F27" s="9"/>
      <c r="G27" s="35">
        <v>1</v>
      </c>
      <c r="H27" s="11">
        <f t="shared" si="0"/>
        <v>2</v>
      </c>
      <c r="I27" s="10"/>
      <c r="J27" s="10"/>
      <c r="K27" s="10"/>
      <c r="L27" s="10"/>
      <c r="M27" s="10"/>
      <c r="N27" s="10"/>
      <c r="O27" s="10"/>
    </row>
    <row r="28" spans="1:8" ht="12.75">
      <c r="A28" s="68" t="str">
        <f>'U.E. ALZIRA'!AW3</f>
        <v>Alberic</v>
      </c>
      <c r="B28" s="33"/>
      <c r="C28" s="9"/>
      <c r="D28" s="8"/>
      <c r="E28" s="34"/>
      <c r="F28" s="9">
        <v>1</v>
      </c>
      <c r="G28" s="35"/>
      <c r="H28" s="11">
        <f t="shared" si="0"/>
        <v>1</v>
      </c>
    </row>
    <row r="29" spans="1:15" s="13" customFormat="1" ht="12.75">
      <c r="A29" s="68" t="str">
        <f>'U.E. ALZIRA'!AX3</f>
        <v>Enguera</v>
      </c>
      <c r="B29" s="33"/>
      <c r="C29" s="9"/>
      <c r="D29" s="8"/>
      <c r="E29" s="34"/>
      <c r="F29" s="9"/>
      <c r="G29" s="35"/>
      <c r="H29" s="11">
        <f t="shared" si="0"/>
        <v>0</v>
      </c>
      <c r="I29" s="10"/>
      <c r="J29" s="10"/>
      <c r="K29" s="10"/>
      <c r="L29" s="10"/>
      <c r="M29" s="10"/>
      <c r="N29" s="10"/>
      <c r="O29" s="10"/>
    </row>
    <row r="30" spans="1:8" ht="12.75">
      <c r="A30" s="68" t="str">
        <f>'U.E. ALZIRA'!AY3</f>
        <v>Catarroja</v>
      </c>
      <c r="B30" s="33"/>
      <c r="C30" s="9"/>
      <c r="D30" s="8"/>
      <c r="E30" s="34"/>
      <c r="F30" s="9"/>
      <c r="G30" s="35">
        <v>2</v>
      </c>
      <c r="H30" s="11">
        <f t="shared" si="0"/>
        <v>2</v>
      </c>
    </row>
    <row r="31" spans="1:15" s="13" customFormat="1" ht="12.75">
      <c r="A31" s="68" t="str">
        <f>'U.E. ALZIRA'!AZ3</f>
        <v>Gandia B</v>
      </c>
      <c r="B31" s="33"/>
      <c r="C31" s="9"/>
      <c r="D31" s="8"/>
      <c r="E31" s="34">
        <v>1</v>
      </c>
      <c r="F31" s="9">
        <v>2</v>
      </c>
      <c r="G31" s="35"/>
      <c r="H31" s="11">
        <f t="shared" si="0"/>
        <v>3</v>
      </c>
      <c r="I31" s="10"/>
      <c r="J31" s="10"/>
      <c r="K31" s="10"/>
      <c r="L31" s="10"/>
      <c r="M31" s="10"/>
      <c r="N31" s="10"/>
      <c r="O31" s="10"/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2</v>
      </c>
      <c r="C33" s="9"/>
      <c r="D33" s="8"/>
      <c r="E33" s="34"/>
      <c r="F33" s="9"/>
      <c r="G33" s="35"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3"/>
      <c r="C34" s="9"/>
      <c r="D34" s="8">
        <v>1</v>
      </c>
      <c r="E34" s="34"/>
      <c r="F34" s="9"/>
      <c r="G34" s="35"/>
      <c r="H34" s="11">
        <f t="shared" si="0"/>
        <v>1</v>
      </c>
    </row>
    <row r="35" spans="1:8" ht="12.75">
      <c r="A35" s="68" t="str">
        <f>'U.E. ALZIRA'!BD3</f>
        <v>Discóbolo La Torre</v>
      </c>
      <c r="B35" s="33"/>
      <c r="C35" s="9"/>
      <c r="D35" s="8"/>
      <c r="E35" s="34">
        <v>2</v>
      </c>
      <c r="F35" s="9"/>
      <c r="G35" s="35">
        <v>1</v>
      </c>
      <c r="H35" s="11">
        <f t="shared" si="0"/>
        <v>3</v>
      </c>
    </row>
    <row r="36" spans="1:8" ht="12.75">
      <c r="A36" s="68" t="str">
        <f>'U.E. ALZIRA'!BE3</f>
        <v>Picassent</v>
      </c>
      <c r="B36" s="33"/>
      <c r="C36" s="9"/>
      <c r="D36" s="8"/>
      <c r="E36" s="34">
        <v>1</v>
      </c>
      <c r="F36" s="9"/>
      <c r="G36" s="35"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3"/>
      <c r="C37" s="9"/>
      <c r="D37" s="8"/>
      <c r="E37" s="34">
        <v>1</v>
      </c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/>
      <c r="D39" s="8"/>
      <c r="E39" s="34">
        <v>1</v>
      </c>
      <c r="F39" s="9"/>
      <c r="G39" s="35"/>
      <c r="H39" s="11">
        <f t="shared" si="0"/>
        <v>1</v>
      </c>
    </row>
    <row r="40" spans="1:8" ht="12.75">
      <c r="A40" s="68" t="str">
        <f>'U.E. ALZIRA'!BI3</f>
        <v>Acero</v>
      </c>
      <c r="B40" s="33"/>
      <c r="C40" s="9"/>
      <c r="D40" s="8">
        <v>2</v>
      </c>
      <c r="E40" s="34"/>
      <c r="F40" s="9"/>
      <c r="G40" s="35"/>
      <c r="H40" s="11">
        <f t="shared" si="0"/>
        <v>2</v>
      </c>
    </row>
    <row r="41" spans="1:8" ht="12.75">
      <c r="A41" s="152" t="str">
        <f>'U.E. ALZIRA'!BJ3</f>
        <v>Puçol</v>
      </c>
      <c r="B41" s="147"/>
      <c r="C41" s="148"/>
      <c r="D41" s="149"/>
      <c r="E41" s="150"/>
      <c r="F41" s="148"/>
      <c r="G41" s="151">
        <v>2</v>
      </c>
      <c r="H41" s="11">
        <f t="shared" si="0"/>
        <v>2</v>
      </c>
    </row>
    <row r="42" spans="1:8" ht="13.5" thickBot="1">
      <c r="A42" s="152" t="str">
        <f>'U.E. ALZIRA'!BK3</f>
        <v>Puçol</v>
      </c>
      <c r="B42" s="33"/>
      <c r="C42" s="9">
        <v>1</v>
      </c>
      <c r="D42" s="8"/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34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9</v>
      </c>
      <c r="C45" s="57">
        <f>(B45/N45)</f>
        <v>0.125</v>
      </c>
      <c r="D45" s="36">
        <f>SUM(C3:C42)</f>
        <v>8</v>
      </c>
      <c r="E45" s="57">
        <f>(D45/N45)</f>
        <v>0.1111111111111111</v>
      </c>
      <c r="F45" s="36">
        <f>SUM(D3:D42)</f>
        <v>10</v>
      </c>
      <c r="G45" s="58">
        <f>(F45/N45)</f>
        <v>0.1388888888888889</v>
      </c>
      <c r="H45" s="56">
        <f>SUM(E3:E42)</f>
        <v>10</v>
      </c>
      <c r="I45" s="57">
        <f>(H45/N45)</f>
        <v>0.1388888888888889</v>
      </c>
      <c r="J45" s="36">
        <f>SUM(F3:F42)</f>
        <v>9</v>
      </c>
      <c r="K45" s="57">
        <f>(J45/N45)</f>
        <v>0.125</v>
      </c>
      <c r="L45" s="36">
        <f>SUM(G3:G42)</f>
        <v>26</v>
      </c>
      <c r="M45" s="58">
        <f>(L45/N45)</f>
        <v>0.3611111111111111</v>
      </c>
      <c r="N45" s="60">
        <f>SUM(H3:H42)</f>
        <v>72</v>
      </c>
    </row>
    <row r="46" ht="13.5" thickTop="1"/>
    <row r="47" spans="2:7" ht="12.75">
      <c r="B47" s="13" t="s">
        <v>40</v>
      </c>
      <c r="C47" s="13" t="s">
        <v>41</v>
      </c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27</v>
      </c>
      <c r="C48" s="13">
        <f>H45+J45+L45</f>
        <v>45</v>
      </c>
      <c r="E48" s="13">
        <f>B45+H45</f>
        <v>19</v>
      </c>
      <c r="F48" s="13">
        <f>D45+J45</f>
        <v>17</v>
      </c>
      <c r="G48" s="13">
        <f>F45+L45</f>
        <v>36</v>
      </c>
    </row>
    <row r="49" spans="1:15" s="13" customFormat="1" ht="12.75">
      <c r="A49" s="10"/>
      <c r="I49" s="10"/>
      <c r="J49" s="10"/>
      <c r="K49" s="10"/>
      <c r="L49" s="10"/>
      <c r="M49" s="10"/>
      <c r="N49" s="10"/>
      <c r="O49" s="10"/>
    </row>
    <row r="51" spans="1:15" s="13" customFormat="1" ht="12.75">
      <c r="A51" s="10"/>
      <c r="I51" s="10"/>
      <c r="J51" s="10"/>
      <c r="K51" s="10"/>
      <c r="L51" s="10"/>
      <c r="M51" s="10"/>
      <c r="N51" s="10"/>
      <c r="O51" s="10"/>
    </row>
  </sheetData>
  <sheetProtection/>
  <printOptions gridLines="1" horizontalCentered="1"/>
  <pageMargins left="0.1968503937007874" right="0.5511811023622047" top="1.1023622047244095" bottom="1.09" header="0.4724409448818898" footer="0.25"/>
  <pageSetup horizontalDpi="300" verticalDpi="300" orientation="landscape" paperSize="9" scale="85" r:id="rId1"/>
  <headerFooter alignWithMargins="0">
    <oddHeader>&amp;C&amp;"Arial,Negrita"&amp;12Estadística U.E.ALZIRA
Temporada 98-99
Tercera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="67" zoomScaleNormal="67" zoomScalePageLayoutView="0" workbookViewId="0" topLeftCell="A1">
      <selection activeCell="C48" sqref="B48:C48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/>
      <c r="C3" s="17"/>
      <c r="D3" s="26"/>
      <c r="E3" s="23"/>
      <c r="F3" s="17"/>
      <c r="G3" s="18">
        <v>1</v>
      </c>
      <c r="H3" s="11">
        <f>SUM(B3:G3)</f>
        <v>1</v>
      </c>
    </row>
    <row r="4" spans="1:8" ht="12.75">
      <c r="A4" s="67" t="str">
        <f>'U.E. ALZIRA'!Y3</f>
        <v>Olímpic de Xàtiva</v>
      </c>
      <c r="B4" s="33">
        <v>1</v>
      </c>
      <c r="C4" s="9"/>
      <c r="D4" s="8"/>
      <c r="E4" s="34"/>
      <c r="F4" s="9">
        <v>1</v>
      </c>
      <c r="G4" s="35"/>
      <c r="H4" s="11">
        <f aca="true" t="shared" si="0" ref="H4:H42">SUM(B4:G4)</f>
        <v>2</v>
      </c>
    </row>
    <row r="5" spans="1:8" ht="12.75">
      <c r="A5" s="68" t="str">
        <f>'U.E. ALZIRA'!Z3</f>
        <v>Guadassuar</v>
      </c>
      <c r="B5" s="33"/>
      <c r="C5" s="9"/>
      <c r="D5" s="8"/>
      <c r="E5" s="34"/>
      <c r="F5" s="9"/>
      <c r="G5" s="35"/>
      <c r="H5" s="11">
        <f t="shared" si="0"/>
        <v>0</v>
      </c>
    </row>
    <row r="6" spans="1:8" ht="12.75">
      <c r="A6" s="68" t="str">
        <f>'U.E. ALZIRA'!AA3</f>
        <v>Sueca</v>
      </c>
      <c r="B6" s="33"/>
      <c r="C6" s="9"/>
      <c r="D6" s="8"/>
      <c r="E6" s="34"/>
      <c r="F6" s="9"/>
      <c r="G6" s="35">
        <v>1</v>
      </c>
      <c r="H6" s="11">
        <f t="shared" si="0"/>
        <v>1</v>
      </c>
    </row>
    <row r="7" spans="1:8" ht="12.75">
      <c r="A7" s="68" t="str">
        <f>'U.E. ALZIRA'!AB3</f>
        <v>Xirivella</v>
      </c>
      <c r="B7" s="33"/>
      <c r="C7" s="9"/>
      <c r="D7" s="8">
        <v>1</v>
      </c>
      <c r="E7" s="34"/>
      <c r="F7" s="9"/>
      <c r="G7" s="35"/>
      <c r="H7" s="11">
        <f t="shared" si="0"/>
        <v>1</v>
      </c>
    </row>
    <row r="8" spans="1:8" ht="12.75">
      <c r="A8" s="68" t="str">
        <f>'U.E. ALZIRA'!AC3</f>
        <v>Carcaixent</v>
      </c>
      <c r="B8" s="33"/>
      <c r="C8" s="9"/>
      <c r="D8" s="8"/>
      <c r="E8" s="34"/>
      <c r="F8" s="9"/>
      <c r="G8" s="35"/>
      <c r="H8" s="11">
        <f t="shared" si="0"/>
        <v>0</v>
      </c>
    </row>
    <row r="9" spans="1:8" ht="12.75">
      <c r="A9" s="68" t="str">
        <f>'U.E. ALZIRA'!AD3</f>
        <v>Torrent</v>
      </c>
      <c r="B9" s="33"/>
      <c r="C9" s="9"/>
      <c r="D9" s="8">
        <v>1</v>
      </c>
      <c r="E9" s="34"/>
      <c r="F9" s="9"/>
      <c r="G9" s="35">
        <v>1</v>
      </c>
      <c r="H9" s="11">
        <f t="shared" si="0"/>
        <v>2</v>
      </c>
    </row>
    <row r="10" spans="1:8" ht="12.75">
      <c r="A10" s="68" t="str">
        <f>'U.E. ALZIRA'!AE3</f>
        <v>Tavernes</v>
      </c>
      <c r="B10" s="33">
        <v>1</v>
      </c>
      <c r="C10" s="9"/>
      <c r="D10" s="8"/>
      <c r="E10" s="34"/>
      <c r="F10" s="9"/>
      <c r="G10" s="35"/>
      <c r="H10" s="11">
        <f t="shared" si="0"/>
        <v>1</v>
      </c>
    </row>
    <row r="11" spans="1:8" ht="12.75">
      <c r="A11" s="68" t="str">
        <f>'U.E. ALZIRA'!AF3</f>
        <v>Alberic</v>
      </c>
      <c r="B11" s="33"/>
      <c r="C11" s="9"/>
      <c r="D11" s="8">
        <v>1</v>
      </c>
      <c r="E11" s="34"/>
      <c r="F11" s="9"/>
      <c r="G11" s="35">
        <v>1</v>
      </c>
      <c r="H11" s="11">
        <f t="shared" si="0"/>
        <v>2</v>
      </c>
    </row>
    <row r="12" spans="1:8" ht="12.75">
      <c r="A12" s="68" t="str">
        <f>'U.E. ALZIRA'!AG3</f>
        <v>Enguera</v>
      </c>
      <c r="B12" s="33"/>
      <c r="C12" s="9"/>
      <c r="D12" s="8"/>
      <c r="E12" s="34"/>
      <c r="F12" s="9"/>
      <c r="G12" s="35"/>
      <c r="H12" s="11">
        <f t="shared" si="0"/>
        <v>0</v>
      </c>
    </row>
    <row r="13" spans="1:8" ht="12.75">
      <c r="A13" s="68" t="str">
        <f>'U.E. ALZIRA'!AH3</f>
        <v>Catarroja</v>
      </c>
      <c r="B13" s="33"/>
      <c r="C13" s="9"/>
      <c r="D13" s="8">
        <v>1</v>
      </c>
      <c r="E13" s="34">
        <v>1</v>
      </c>
      <c r="F13" s="9"/>
      <c r="G13" s="35"/>
      <c r="H13" s="11">
        <f t="shared" si="0"/>
        <v>2</v>
      </c>
    </row>
    <row r="14" spans="1:8" ht="12.75">
      <c r="A14" s="68" t="str">
        <f>'U.E. ALZIRA'!AI3</f>
        <v>Gandia B</v>
      </c>
      <c r="B14" s="33"/>
      <c r="C14" s="9"/>
      <c r="D14" s="8"/>
      <c r="E14" s="34"/>
      <c r="F14" s="9"/>
      <c r="G14" s="35"/>
      <c r="H14" s="11">
        <f t="shared" si="0"/>
        <v>0</v>
      </c>
    </row>
    <row r="15" spans="1:8" ht="12.75">
      <c r="A15" s="68" t="str">
        <f>'U.E. ALZIRA'!AJ3</f>
        <v>Paiporta</v>
      </c>
      <c r="B15" s="33"/>
      <c r="C15" s="9"/>
      <c r="D15" s="8"/>
      <c r="E15" s="34"/>
      <c r="F15" s="9"/>
      <c r="G15" s="35"/>
      <c r="H15" s="11">
        <f t="shared" si="0"/>
        <v>0</v>
      </c>
    </row>
    <row r="16" spans="1:8" ht="12.75">
      <c r="A16" s="68" t="str">
        <f>'U.E. ALZIRA'!AK3</f>
        <v>Monte Sión</v>
      </c>
      <c r="B16" s="33"/>
      <c r="C16" s="9"/>
      <c r="D16" s="8"/>
      <c r="E16" s="34"/>
      <c r="F16" s="9">
        <v>1</v>
      </c>
      <c r="G16" s="35"/>
      <c r="H16" s="11">
        <f t="shared" si="0"/>
        <v>1</v>
      </c>
    </row>
    <row r="17" spans="1:8" ht="12.75">
      <c r="A17" s="68" t="str">
        <f>'U.E. ALZIRA'!AL3</f>
        <v>Barri la Llum</v>
      </c>
      <c r="B17" s="33"/>
      <c r="C17" s="9"/>
      <c r="D17" s="8"/>
      <c r="E17" s="34"/>
      <c r="F17" s="9"/>
      <c r="G17" s="35"/>
      <c r="H17" s="11">
        <f t="shared" si="0"/>
        <v>0</v>
      </c>
    </row>
    <row r="18" spans="1:8" ht="12.75">
      <c r="A18" s="68" t="str">
        <f>'U.E. ALZIRA'!AM3</f>
        <v>Discóbolo La Torre</v>
      </c>
      <c r="B18" s="33"/>
      <c r="C18" s="9"/>
      <c r="D18" s="8"/>
      <c r="E18" s="34"/>
      <c r="F18" s="9"/>
      <c r="G18" s="35"/>
      <c r="H18" s="11">
        <f t="shared" si="0"/>
        <v>0</v>
      </c>
    </row>
    <row r="19" spans="1:8" ht="12.75">
      <c r="A19" s="68" t="str">
        <f>'U.E. ALZIRA'!AN3</f>
        <v>Picassent</v>
      </c>
      <c r="B19" s="33"/>
      <c r="C19" s="9"/>
      <c r="D19" s="8"/>
      <c r="E19" s="34"/>
      <c r="F19" s="9"/>
      <c r="G19" s="35"/>
      <c r="H19" s="11">
        <f t="shared" si="0"/>
        <v>0</v>
      </c>
    </row>
    <row r="20" spans="1:8" ht="12.75">
      <c r="A20" s="68" t="str">
        <f>'U.E. ALZIRA'!AO3</f>
        <v>Pobla Llarga</v>
      </c>
      <c r="B20" s="33"/>
      <c r="C20" s="9"/>
      <c r="D20" s="8"/>
      <c r="E20" s="34">
        <v>1</v>
      </c>
      <c r="F20" s="9"/>
      <c r="G20" s="35"/>
      <c r="H20" s="11">
        <f t="shared" si="0"/>
        <v>1</v>
      </c>
    </row>
    <row r="21" spans="1:8" ht="12.75">
      <c r="A21" s="68" t="str">
        <f>'U.E. ALZIRA'!AP3</f>
        <v>Olímpic de Xàtiva</v>
      </c>
      <c r="B21" s="33"/>
      <c r="C21" s="9"/>
      <c r="D21" s="8">
        <v>1</v>
      </c>
      <c r="E21" s="34"/>
      <c r="F21" s="9"/>
      <c r="G21" s="35"/>
      <c r="H21" s="11">
        <f t="shared" si="0"/>
        <v>1</v>
      </c>
    </row>
    <row r="22" spans="1:8" ht="12.75">
      <c r="A22" s="68" t="str">
        <f>'U.E. ALZIRA'!AQ3</f>
        <v>Guadassuar</v>
      </c>
      <c r="B22" s="33"/>
      <c r="C22" s="9"/>
      <c r="D22" s="8"/>
      <c r="E22" s="34"/>
      <c r="F22" s="9"/>
      <c r="G22" s="35"/>
      <c r="H22" s="11">
        <f t="shared" si="0"/>
        <v>0</v>
      </c>
    </row>
    <row r="23" spans="1:8" ht="12.75">
      <c r="A23" s="68" t="str">
        <f>'U.E. ALZIRA'!AR3</f>
        <v>Sueca</v>
      </c>
      <c r="B23" s="33"/>
      <c r="C23" s="9"/>
      <c r="D23" s="8"/>
      <c r="E23" s="34"/>
      <c r="F23" s="9"/>
      <c r="G23" s="35">
        <v>1</v>
      </c>
      <c r="H23" s="11">
        <f t="shared" si="0"/>
        <v>1</v>
      </c>
    </row>
    <row r="24" spans="1:8" ht="12.75">
      <c r="A24" s="68" t="str">
        <f>'U.E. ALZIRA'!AS3</f>
        <v>Xirivella</v>
      </c>
      <c r="B24" s="33"/>
      <c r="C24" s="9"/>
      <c r="D24" s="8"/>
      <c r="E24" s="34">
        <v>1</v>
      </c>
      <c r="F24" s="9"/>
      <c r="G24" s="35">
        <v>2</v>
      </c>
      <c r="H24" s="11">
        <f t="shared" si="0"/>
        <v>3</v>
      </c>
    </row>
    <row r="25" spans="1:8" ht="12.75">
      <c r="A25" s="68" t="str">
        <f>'U.E. ALZIRA'!AT3</f>
        <v>Carcaixent</v>
      </c>
      <c r="B25" s="33"/>
      <c r="C25" s="9"/>
      <c r="D25" s="8"/>
      <c r="E25" s="34"/>
      <c r="F25" s="9"/>
      <c r="G25" s="35"/>
      <c r="H25" s="11">
        <f t="shared" si="0"/>
        <v>0</v>
      </c>
    </row>
    <row r="26" spans="1:8" ht="12.75">
      <c r="A26" s="68" t="str">
        <f>'U.E. ALZIRA'!AU3</f>
        <v>Torrent</v>
      </c>
      <c r="B26" s="33"/>
      <c r="C26" s="9"/>
      <c r="D26" s="8"/>
      <c r="E26" s="34"/>
      <c r="F26" s="9"/>
      <c r="G26" s="35"/>
      <c r="H26" s="11">
        <f t="shared" si="0"/>
        <v>0</v>
      </c>
    </row>
    <row r="27" spans="1:8" ht="12.75">
      <c r="A27" s="68" t="str">
        <f>'U.E. ALZIRA'!AV3</f>
        <v>Tavernes</v>
      </c>
      <c r="B27" s="33"/>
      <c r="C27" s="9"/>
      <c r="D27" s="8"/>
      <c r="E27" s="34"/>
      <c r="F27" s="9"/>
      <c r="G27" s="35"/>
      <c r="H27" s="11">
        <f t="shared" si="0"/>
        <v>0</v>
      </c>
    </row>
    <row r="28" spans="1:8" ht="12.75">
      <c r="A28" s="68" t="str">
        <f>'U.E. ALZIRA'!AW3</f>
        <v>Alberic</v>
      </c>
      <c r="B28" s="33"/>
      <c r="C28" s="9"/>
      <c r="D28" s="8"/>
      <c r="E28" s="34"/>
      <c r="F28" s="9"/>
      <c r="G28" s="35"/>
      <c r="H28" s="11">
        <f t="shared" si="0"/>
        <v>0</v>
      </c>
    </row>
    <row r="29" spans="1:8" ht="12.75">
      <c r="A29" s="68" t="str">
        <f>'U.E. ALZIRA'!AX3</f>
        <v>Enguera</v>
      </c>
      <c r="B29" s="33">
        <v>1</v>
      </c>
      <c r="C29" s="9"/>
      <c r="D29" s="8"/>
      <c r="E29" s="34"/>
      <c r="F29" s="9"/>
      <c r="G29" s="35"/>
      <c r="H29" s="11">
        <f t="shared" si="0"/>
        <v>1</v>
      </c>
    </row>
    <row r="30" spans="1:8" ht="12.75">
      <c r="A30" s="68" t="str">
        <f>'U.E. ALZIRA'!AY3</f>
        <v>Catarroja</v>
      </c>
      <c r="B30" s="33">
        <v>1</v>
      </c>
      <c r="C30" s="9"/>
      <c r="D30" s="8"/>
      <c r="E30" s="34"/>
      <c r="F30" s="9">
        <v>1</v>
      </c>
      <c r="G30" s="35">
        <v>1</v>
      </c>
      <c r="H30" s="11">
        <f t="shared" si="0"/>
        <v>3</v>
      </c>
    </row>
    <row r="31" spans="1:8" ht="12.75">
      <c r="A31" s="68" t="str">
        <f>'U.E. ALZIRA'!AZ3</f>
        <v>Gandia B</v>
      </c>
      <c r="B31" s="33">
        <v>1</v>
      </c>
      <c r="C31" s="9"/>
      <c r="D31" s="8"/>
      <c r="E31" s="34"/>
      <c r="F31" s="9"/>
      <c r="G31" s="35"/>
      <c r="H31" s="11">
        <f t="shared" si="0"/>
        <v>1</v>
      </c>
    </row>
    <row r="32" spans="1:8" ht="12.75">
      <c r="A32" s="68" t="str">
        <f>'U.E. ALZIRA'!BA3</f>
        <v>Paiporta</v>
      </c>
      <c r="B32" s="33"/>
      <c r="C32" s="9"/>
      <c r="D32" s="8"/>
      <c r="E32" s="34"/>
      <c r="F32" s="9"/>
      <c r="G32" s="35"/>
      <c r="H32" s="11">
        <f t="shared" si="0"/>
        <v>0</v>
      </c>
    </row>
    <row r="33" spans="1:8" ht="12.75">
      <c r="A33" s="68" t="str">
        <f>'U.E. ALZIRA'!BB3</f>
        <v>Monte Sión</v>
      </c>
      <c r="B33" s="33">
        <v>1</v>
      </c>
      <c r="C33" s="9"/>
      <c r="D33" s="8"/>
      <c r="E33" s="34"/>
      <c r="F33" s="9"/>
      <c r="G33" s="35"/>
      <c r="H33" s="11">
        <f t="shared" si="0"/>
        <v>1</v>
      </c>
    </row>
    <row r="34" spans="1:8" ht="12.75">
      <c r="A34" s="68" t="str">
        <f>'U.E. ALZIRA'!BC3</f>
        <v>Barri la Llum</v>
      </c>
      <c r="B34" s="33"/>
      <c r="C34" s="9"/>
      <c r="D34" s="8"/>
      <c r="E34" s="34">
        <v>1</v>
      </c>
      <c r="F34" s="9"/>
      <c r="G34" s="35">
        <v>1</v>
      </c>
      <c r="H34" s="11">
        <f t="shared" si="0"/>
        <v>2</v>
      </c>
    </row>
    <row r="35" spans="1:8" ht="12.75">
      <c r="A35" s="68" t="str">
        <f>'U.E. ALZIRA'!BD3</f>
        <v>Discóbolo La Torre</v>
      </c>
      <c r="B35" s="33"/>
      <c r="C35" s="9"/>
      <c r="D35" s="8"/>
      <c r="E35" s="34"/>
      <c r="F35" s="9"/>
      <c r="G35" s="35"/>
      <c r="H35" s="11">
        <f t="shared" si="0"/>
        <v>0</v>
      </c>
    </row>
    <row r="36" spans="1:8" ht="12.75">
      <c r="A36" s="68" t="str">
        <f>'U.E. ALZIRA'!BE3</f>
        <v>Picassent</v>
      </c>
      <c r="B36" s="33"/>
      <c r="C36" s="9"/>
      <c r="D36" s="8"/>
      <c r="E36" s="34"/>
      <c r="F36" s="9"/>
      <c r="G36" s="35"/>
      <c r="H36" s="11">
        <f t="shared" si="0"/>
        <v>0</v>
      </c>
    </row>
    <row r="37" spans="1:8" ht="12.75">
      <c r="A37" s="68" t="str">
        <f>'U.E. ALZIRA'!BF3</f>
        <v>Acero</v>
      </c>
      <c r="B37" s="33"/>
      <c r="C37" s="9">
        <v>1</v>
      </c>
      <c r="D37" s="8"/>
      <c r="E37" s="34"/>
      <c r="F37" s="9"/>
      <c r="G37" s="35"/>
      <c r="H37" s="11">
        <f t="shared" si="0"/>
        <v>1</v>
      </c>
    </row>
    <row r="38" spans="1:8" ht="12.75">
      <c r="A38" s="68" t="str">
        <f>'U.E. ALZIRA'!BG3</f>
        <v>Benicàssim</v>
      </c>
      <c r="B38" s="33"/>
      <c r="C38" s="9"/>
      <c r="D38" s="8"/>
      <c r="E38" s="34"/>
      <c r="F38" s="9">
        <v>1</v>
      </c>
      <c r="G38" s="35"/>
      <c r="H38" s="11">
        <f t="shared" si="0"/>
        <v>1</v>
      </c>
    </row>
    <row r="39" spans="1:8" ht="12.75">
      <c r="A39" s="68" t="str">
        <f>'U.E. ALZIRA'!BH3</f>
        <v>Benicàssim</v>
      </c>
      <c r="B39" s="33"/>
      <c r="C39" s="9">
        <v>1</v>
      </c>
      <c r="D39" s="8"/>
      <c r="E39" s="34"/>
      <c r="F39" s="9">
        <v>1</v>
      </c>
      <c r="G39" s="35"/>
      <c r="H39" s="11">
        <f t="shared" si="0"/>
        <v>2</v>
      </c>
    </row>
    <row r="40" spans="1:8" ht="12.75">
      <c r="A40" s="68" t="str">
        <f>'U.E. ALZIRA'!BI3</f>
        <v>Acero</v>
      </c>
      <c r="B40" s="33"/>
      <c r="C40" s="9"/>
      <c r="D40" s="8">
        <v>1</v>
      </c>
      <c r="E40" s="34"/>
      <c r="F40" s="9"/>
      <c r="G40" s="35"/>
      <c r="H40" s="11">
        <f t="shared" si="0"/>
        <v>1</v>
      </c>
    </row>
    <row r="41" spans="1:8" ht="12.75">
      <c r="A41" s="152" t="str">
        <f>'U.E. ALZIRA'!BJ3</f>
        <v>Puçol</v>
      </c>
      <c r="B41" s="33">
        <v>1</v>
      </c>
      <c r="C41" s="9"/>
      <c r="D41" s="8"/>
      <c r="E41" s="34"/>
      <c r="F41" s="9"/>
      <c r="G41" s="35"/>
      <c r="H41" s="11">
        <f t="shared" si="0"/>
        <v>1</v>
      </c>
    </row>
    <row r="42" spans="1:8" ht="13.5" thickBot="1">
      <c r="A42" s="152" t="str">
        <f>'U.E. ALZIRA'!BK3</f>
        <v>Puçol</v>
      </c>
      <c r="B42" s="33"/>
      <c r="C42" s="9"/>
      <c r="D42" s="8">
        <v>1</v>
      </c>
      <c r="E42" s="34"/>
      <c r="F42" s="9"/>
      <c r="G42" s="35"/>
      <c r="H42" s="11">
        <f t="shared" si="0"/>
        <v>1</v>
      </c>
    </row>
    <row r="43" spans="1:14" ht="14.25" thickBot="1" thickTop="1">
      <c r="A43" s="40" t="s">
        <v>35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7</v>
      </c>
      <c r="C45" s="57">
        <f>(B45/N45)</f>
        <v>0.20588235294117646</v>
      </c>
      <c r="D45" s="36">
        <f>SUM(C3:C42)</f>
        <v>2</v>
      </c>
      <c r="E45" s="57">
        <f>(D45/N45)</f>
        <v>0.058823529411764705</v>
      </c>
      <c r="F45" s="36">
        <f>SUM(D3:D42)</f>
        <v>7</v>
      </c>
      <c r="G45" s="58">
        <f>(F45/N45)</f>
        <v>0.20588235294117646</v>
      </c>
      <c r="H45" s="56">
        <f>SUM(E3:E42)</f>
        <v>4</v>
      </c>
      <c r="I45" s="57">
        <f>(H45/N45)</f>
        <v>0.11764705882352941</v>
      </c>
      <c r="J45" s="36">
        <f>SUM(F3:F42)</f>
        <v>5</v>
      </c>
      <c r="K45" s="57">
        <f>(J45/N45)</f>
        <v>0.14705882352941177</v>
      </c>
      <c r="L45" s="36">
        <f>SUM(G3:G42)</f>
        <v>9</v>
      </c>
      <c r="M45" s="58">
        <f>(L45/N45)</f>
        <v>0.2647058823529412</v>
      </c>
      <c r="N45" s="60">
        <f>SUM(H3:H42)</f>
        <v>34</v>
      </c>
    </row>
    <row r="46" ht="13.5" thickTop="1"/>
    <row r="47" spans="2:7" ht="12.75">
      <c r="B47" s="13" t="s">
        <v>40</v>
      </c>
      <c r="C47" s="13" t="s">
        <v>41</v>
      </c>
      <c r="D47" s="13"/>
      <c r="E47" s="13" t="s">
        <v>43</v>
      </c>
      <c r="F47" s="13" t="s">
        <v>42</v>
      </c>
      <c r="G47" s="13" t="s">
        <v>44</v>
      </c>
    </row>
    <row r="48" spans="2:7" ht="12.75">
      <c r="B48" s="13">
        <f>B45+D45+F45</f>
        <v>16</v>
      </c>
      <c r="C48" s="13">
        <f>H45+J45+L45</f>
        <v>18</v>
      </c>
      <c r="D48" s="13"/>
      <c r="E48" s="13">
        <f>B45+H45</f>
        <v>11</v>
      </c>
      <c r="F48" s="13">
        <f>D45+J45</f>
        <v>7</v>
      </c>
      <c r="G48" s="13">
        <f>F45+L45</f>
        <v>16</v>
      </c>
    </row>
  </sheetData>
  <sheetProtection/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N46" sqref="N46"/>
    </sheetView>
  </sheetViews>
  <sheetFormatPr defaultColWidth="11.421875" defaultRowHeight="12.75"/>
  <cols>
    <col min="1" max="1" width="17.28125" style="0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marcats'!B4</f>
        <v>0</v>
      </c>
      <c r="C4" s="32">
        <f>'Gols marcats'!C4</f>
        <v>1</v>
      </c>
      <c r="D4" s="32">
        <f>'Gols marcats'!D4</f>
        <v>0</v>
      </c>
      <c r="E4" s="32">
        <f>'Gols marcats'!E4</f>
        <v>0</v>
      </c>
      <c r="F4" s="32">
        <f>'Gols marcats'!F4</f>
        <v>0</v>
      </c>
      <c r="G4" s="65">
        <f>'Gols marcats'!G4</f>
        <v>0</v>
      </c>
      <c r="H4" s="11">
        <f>SUM(B4:G4)</f>
        <v>1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marcats'!B6</f>
        <v>0</v>
      </c>
      <c r="C6" s="32">
        <f>'Gols marcats'!C6</f>
        <v>0</v>
      </c>
      <c r="D6" s="32">
        <f>'Gols marcats'!D6</f>
        <v>0</v>
      </c>
      <c r="E6" s="32">
        <f>'Gols marcats'!E6</f>
        <v>0</v>
      </c>
      <c r="F6" s="32">
        <f>'Gols marcats'!F6</f>
        <v>0</v>
      </c>
      <c r="G6" s="65">
        <f>'Gols marcats'!G6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marcats'!B8</f>
        <v>0</v>
      </c>
      <c r="C8" s="32">
        <f>'Gols marcats'!C8</f>
        <v>0</v>
      </c>
      <c r="D8" s="32">
        <f>'Gols marcats'!D8</f>
        <v>0</v>
      </c>
      <c r="E8" s="32">
        <f>'Gols marcats'!E8</f>
        <v>0</v>
      </c>
      <c r="F8" s="32">
        <f>'Gols marcats'!F8</f>
        <v>0</v>
      </c>
      <c r="G8" s="65">
        <f>'Gols marcats'!G8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marcats'!B10</f>
        <v>1</v>
      </c>
      <c r="C10" s="32">
        <f>'Gols marcats'!C10</f>
        <v>0</v>
      </c>
      <c r="D10" s="32">
        <f>'Gols marcats'!D10</f>
        <v>2</v>
      </c>
      <c r="E10" s="32">
        <f>'Gols marcats'!E10</f>
        <v>0</v>
      </c>
      <c r="F10" s="32">
        <f>'Gols marcats'!F10</f>
        <v>0</v>
      </c>
      <c r="G10" s="65">
        <f>'Gols marcats'!G10</f>
        <v>1</v>
      </c>
      <c r="H10" s="11">
        <f>SUM(B10:G10)</f>
        <v>4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marcats'!B12</f>
        <v>0</v>
      </c>
      <c r="C12" s="32">
        <f>'Gols marcats'!C12</f>
        <v>0</v>
      </c>
      <c r="D12" s="32">
        <f>'Gols marcats'!D12</f>
        <v>0</v>
      </c>
      <c r="E12" s="32">
        <f>'Gols marcats'!E12</f>
        <v>0</v>
      </c>
      <c r="F12" s="32">
        <f>'Gols marcats'!F12</f>
        <v>0</v>
      </c>
      <c r="G12" s="65">
        <f>'Gols marcats'!G12</f>
        <v>1</v>
      </c>
      <c r="H12" s="11">
        <f>SUM(B12:G12)</f>
        <v>1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marcats'!B14</f>
        <v>2</v>
      </c>
      <c r="C14" s="32">
        <f>'Gols marcats'!C14</f>
        <v>0</v>
      </c>
      <c r="D14" s="32">
        <f>'Gols marcats'!D14</f>
        <v>0</v>
      </c>
      <c r="E14" s="32">
        <f>'Gols marcats'!E14</f>
        <v>1</v>
      </c>
      <c r="F14" s="32">
        <f>'Gols marcats'!F14</f>
        <v>0</v>
      </c>
      <c r="G14" s="65">
        <f>'Gols marcats'!G14</f>
        <v>1</v>
      </c>
      <c r="H14" s="11">
        <f>SUM(B14:G14)</f>
        <v>4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marcats'!B16</f>
        <v>0</v>
      </c>
      <c r="C16" s="32">
        <f>'Gols marcats'!C16</f>
        <v>2</v>
      </c>
      <c r="D16" s="32">
        <f>'Gols marcats'!D16</f>
        <v>1</v>
      </c>
      <c r="E16" s="32">
        <f>'Gols marcats'!E16</f>
        <v>1</v>
      </c>
      <c r="F16" s="32">
        <f>'Gols marcats'!F16</f>
        <v>1</v>
      </c>
      <c r="G16" s="65">
        <f>'Gols marcats'!G16</f>
        <v>3</v>
      </c>
      <c r="H16" s="11">
        <f>SUM(B16:G16)</f>
        <v>8</v>
      </c>
    </row>
    <row r="17" spans="1:8" ht="12.75">
      <c r="A17" s="68" t="str">
        <f>'U.E. ALZIRA'!AL3</f>
        <v>Barri la Llum</v>
      </c>
      <c r="B17" s="32">
        <f>'Gols marcats'!B17</f>
        <v>0</v>
      </c>
      <c r="C17" s="32">
        <f>'Gols marcats'!C17</f>
        <v>1</v>
      </c>
      <c r="D17" s="32">
        <f>'Gols marcats'!D17</f>
        <v>0</v>
      </c>
      <c r="E17" s="32">
        <f>'Gols marcats'!E17</f>
        <v>1</v>
      </c>
      <c r="F17" s="32">
        <f>'Gols marcats'!F17</f>
        <v>0</v>
      </c>
      <c r="G17" s="65">
        <f>'Gols marcats'!G17</f>
        <v>1</v>
      </c>
      <c r="H17" s="11">
        <f>SUM(B17:G17)</f>
        <v>3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marcats'!B19</f>
        <v>0</v>
      </c>
      <c r="C19" s="32">
        <f>'Gols marcats'!C19</f>
        <v>1</v>
      </c>
      <c r="D19" s="32">
        <f>'Gols marcats'!D19</f>
        <v>1</v>
      </c>
      <c r="E19" s="32">
        <f>'Gols marcats'!E19</f>
        <v>0</v>
      </c>
      <c r="F19" s="32">
        <f>'Gols marcats'!F19</f>
        <v>0</v>
      </c>
      <c r="G19" s="65">
        <f>'Gols marcats'!G19</f>
        <v>0</v>
      </c>
      <c r="H19" s="11">
        <f>SUM(B19:G19)</f>
        <v>2</v>
      </c>
    </row>
    <row r="20" spans="1:8" ht="12.75">
      <c r="A20" s="68" t="str">
        <f>'U.E. ALZIRA'!AO3</f>
        <v>Pobla Llarga</v>
      </c>
      <c r="B20" s="32">
        <f>'Gols marcats'!B20</f>
        <v>2</v>
      </c>
      <c r="C20" s="32">
        <f>'Gols marcats'!C20</f>
        <v>0</v>
      </c>
      <c r="D20" s="32">
        <f>'Gols marcats'!D20</f>
        <v>0</v>
      </c>
      <c r="E20" s="32">
        <f>'Gols marcats'!E20</f>
        <v>0</v>
      </c>
      <c r="F20" s="32">
        <f>'Gols marcats'!F20</f>
        <v>0</v>
      </c>
      <c r="G20" s="65">
        <f>'Gols marcats'!G20</f>
        <v>2</v>
      </c>
      <c r="H20" s="11">
        <f>SUM(B20:G20)</f>
        <v>4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marcats'!B22</f>
        <v>0</v>
      </c>
      <c r="C22" s="32">
        <f>'Gols marcats'!C22</f>
        <v>0</v>
      </c>
      <c r="D22" s="32">
        <f>'Gols marcats'!D22</f>
        <v>0</v>
      </c>
      <c r="E22" s="32">
        <f>'Gols marcats'!E22</f>
        <v>0</v>
      </c>
      <c r="F22" s="32">
        <f>'Gols marcats'!F22</f>
        <v>0</v>
      </c>
      <c r="G22" s="65">
        <f>'Gols marcats'!G22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marcats'!B24</f>
        <v>2</v>
      </c>
      <c r="C24" s="32">
        <f>'Gols marcats'!C24</f>
        <v>2</v>
      </c>
      <c r="D24" s="32">
        <f>'Gols marcats'!D24</f>
        <v>1</v>
      </c>
      <c r="E24" s="32">
        <f>'Gols marcats'!E24</f>
        <v>0</v>
      </c>
      <c r="F24" s="32">
        <f>'Gols marcats'!F24</f>
        <v>0</v>
      </c>
      <c r="G24" s="65">
        <f>'Gols marcats'!G24</f>
        <v>0</v>
      </c>
      <c r="H24" s="11">
        <f>SUM(B24:G24)</f>
        <v>5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marcats'!B26</f>
        <v>0</v>
      </c>
      <c r="C26" s="32">
        <f>'Gols marcats'!C26</f>
        <v>0</v>
      </c>
      <c r="D26" s="32">
        <f>'Gols marcats'!D26</f>
        <v>0</v>
      </c>
      <c r="E26" s="32">
        <f>'Gols marcats'!E26</f>
        <v>0</v>
      </c>
      <c r="F26" s="32">
        <f>'Gols marcats'!F26</f>
        <v>1</v>
      </c>
      <c r="G26" s="65">
        <f>'Gols marcats'!G26</f>
        <v>0</v>
      </c>
      <c r="H26" s="11">
        <f>SUM(B26:G26)</f>
        <v>1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marcats'!B28</f>
        <v>0</v>
      </c>
      <c r="C28" s="32">
        <f>'Gols marcats'!C28</f>
        <v>0</v>
      </c>
      <c r="D28" s="32">
        <f>'Gols marcats'!D28</f>
        <v>0</v>
      </c>
      <c r="E28" s="32">
        <f>'Gols marcats'!E28</f>
        <v>0</v>
      </c>
      <c r="F28" s="32">
        <f>'Gols marcats'!F28</f>
        <v>1</v>
      </c>
      <c r="G28" s="65">
        <f>'Gols marcats'!G28</f>
        <v>0</v>
      </c>
      <c r="H28" s="11">
        <f>SUM(B28:G28)</f>
        <v>1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marcats'!B30</f>
        <v>0</v>
      </c>
      <c r="C30" s="32">
        <f>'Gols marcats'!C30</f>
        <v>0</v>
      </c>
      <c r="D30" s="32">
        <f>'Gols marcats'!D30</f>
        <v>0</v>
      </c>
      <c r="E30" s="32">
        <f>'Gols marcats'!E30</f>
        <v>0</v>
      </c>
      <c r="F30" s="32">
        <f>'Gols marcats'!F30</f>
        <v>0</v>
      </c>
      <c r="G30" s="65">
        <f>'Gols marcats'!G30</f>
        <v>2</v>
      </c>
      <c r="H30" s="11">
        <f>SUM(B30:G30)</f>
        <v>2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marcats'!B32</f>
        <v>0</v>
      </c>
      <c r="C32" s="32">
        <f>'Gols marcats'!C32</f>
        <v>0</v>
      </c>
      <c r="D32" s="32">
        <f>'Gols marcats'!D32</f>
        <v>0</v>
      </c>
      <c r="E32" s="32">
        <f>'Gols marcats'!E32</f>
        <v>0</v>
      </c>
      <c r="F32" s="32">
        <f>'Gols marcats'!F32</f>
        <v>0</v>
      </c>
      <c r="G32" s="65">
        <f>'Gols marcats'!G32</f>
        <v>0</v>
      </c>
      <c r="H32" s="11">
        <f>SUM(B32:G32)</f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marcats'!B35</f>
        <v>0</v>
      </c>
      <c r="C35" s="32">
        <f>'Gols marcats'!C35</f>
        <v>0</v>
      </c>
      <c r="D35" s="32">
        <f>'Gols marcats'!D35</f>
        <v>0</v>
      </c>
      <c r="E35" s="32">
        <f>'Gols marcats'!E35</f>
        <v>2</v>
      </c>
      <c r="F35" s="32">
        <f>'Gols marcats'!F35</f>
        <v>0</v>
      </c>
      <c r="G35" s="65">
        <f>'Gols marcats'!G35</f>
        <v>1</v>
      </c>
      <c r="H35" s="11">
        <f>SUM(B35:G35)</f>
        <v>3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marcats'!B38</f>
        <v>0</v>
      </c>
      <c r="C38" s="32">
        <f>'Gols marcats'!C38</f>
        <v>0</v>
      </c>
      <c r="D38" s="32">
        <f>'Gols marcats'!D38</f>
        <v>0</v>
      </c>
      <c r="E38" s="32">
        <f>'Gols marcats'!E38</f>
        <v>0</v>
      </c>
      <c r="F38" s="32">
        <f>'Gols marcats'!F38</f>
        <v>1</v>
      </c>
      <c r="G38" s="65">
        <f>'Gols marcats'!G38</f>
        <v>0</v>
      </c>
      <c r="H38" s="11">
        <f>SUM(B38:G38)</f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marcats'!B40</f>
        <v>0</v>
      </c>
      <c r="C40" s="154">
        <f>'Gols marcats'!C40</f>
        <v>0</v>
      </c>
      <c r="D40" s="154">
        <f>'Gols marcats'!D40</f>
        <v>2</v>
      </c>
      <c r="E40" s="154">
        <f>'Gols marcats'!E40</f>
        <v>0</v>
      </c>
      <c r="F40" s="154">
        <f>'Gols marcats'!F40</f>
        <v>0</v>
      </c>
      <c r="G40" s="155">
        <f>'Gols marcats'!G40</f>
        <v>0</v>
      </c>
      <c r="H40" s="11">
        <f>SUM(B40:G40)</f>
        <v>2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8" t="str">
        <f>'U.E. ALZIRA'!BK3</f>
        <v>Puçol</v>
      </c>
      <c r="B42" s="74">
        <f>'Gols marcats'!B42</f>
        <v>0</v>
      </c>
      <c r="C42" s="74">
        <f>'Gols marcats'!C42</f>
        <v>1</v>
      </c>
      <c r="D42" s="74">
        <f>'Gols marcats'!D42</f>
        <v>0</v>
      </c>
      <c r="E42" s="74">
        <f>'Gols marcats'!E42</f>
        <v>0</v>
      </c>
      <c r="F42" s="74">
        <f>'Gols marcats'!F42</f>
        <v>0</v>
      </c>
      <c r="G42" s="75">
        <f>'Gols marcats'!G42</f>
        <v>0</v>
      </c>
      <c r="H42" s="11">
        <f>SUM(B42:G42)</f>
        <v>1</v>
      </c>
    </row>
    <row r="43" spans="1:14" ht="14.25" thickBot="1" thickTop="1">
      <c r="A43" s="40" t="s">
        <v>37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7</v>
      </c>
      <c r="C45" s="57">
        <f>(B45/N45)</f>
        <v>0.1590909090909091</v>
      </c>
      <c r="D45" s="36">
        <f>SUM(C3:C40)</f>
        <v>7</v>
      </c>
      <c r="E45" s="57">
        <f>(D45/N45)</f>
        <v>0.1590909090909091</v>
      </c>
      <c r="F45" s="36">
        <f>SUM(D3:D40)</f>
        <v>7</v>
      </c>
      <c r="G45" s="58">
        <f>(F45/N45)</f>
        <v>0.1590909090909091</v>
      </c>
      <c r="H45" s="56">
        <f>SUM(E3:E40)</f>
        <v>5</v>
      </c>
      <c r="I45" s="57">
        <f>(H45/N45)</f>
        <v>0.11363636363636363</v>
      </c>
      <c r="J45" s="36">
        <f>SUM(F3:F40)</f>
        <v>4</v>
      </c>
      <c r="K45" s="57">
        <f>(J45/N45)</f>
        <v>0.09090909090909091</v>
      </c>
      <c r="L45" s="36">
        <f>SUM(G3:G40)</f>
        <v>13</v>
      </c>
      <c r="M45" s="58">
        <f>(L45/N45)</f>
        <v>0.29545454545454547</v>
      </c>
      <c r="N45" s="60">
        <f>SUM(H3:H42)</f>
        <v>44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45"/>
  <sheetViews>
    <sheetView zoomScale="67" zoomScaleNormal="67" zoomScalePageLayoutView="0" workbookViewId="0" topLeftCell="A1">
      <selection activeCell="G42" sqref="B4:G42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/>
      <c r="B3" s="32"/>
      <c r="C3" s="32"/>
      <c r="D3" s="32"/>
      <c r="E3" s="32"/>
      <c r="F3" s="32"/>
      <c r="G3" s="65"/>
      <c r="H3" s="11"/>
    </row>
    <row r="4" spans="1:8" ht="12.75">
      <c r="A4" s="67" t="str">
        <f>'U.E. ALZIRA'!Y3</f>
        <v>Olímpic de Xàtiva</v>
      </c>
      <c r="B4" s="32">
        <f>'Gols encaixats'!B4</f>
        <v>1</v>
      </c>
      <c r="C4" s="32">
        <f>'Gols encaixats'!C4</f>
        <v>0</v>
      </c>
      <c r="D4" s="32">
        <f>'Gols encaixats'!D4</f>
        <v>0</v>
      </c>
      <c r="E4" s="32">
        <f>'Gols encaixats'!E4</f>
        <v>0</v>
      </c>
      <c r="F4" s="32">
        <f>'Gols encaixats'!F4</f>
        <v>1</v>
      </c>
      <c r="G4" s="65">
        <f>'Gols encaixats'!G4</f>
        <v>0</v>
      </c>
      <c r="H4" s="11">
        <f>SUM(B4:G4)</f>
        <v>2</v>
      </c>
    </row>
    <row r="5" spans="1:8" ht="12.75">
      <c r="A5" s="68"/>
      <c r="B5" s="32"/>
      <c r="C5" s="32"/>
      <c r="D5" s="32"/>
      <c r="E5" s="32"/>
      <c r="F5" s="32"/>
      <c r="G5" s="65"/>
      <c r="H5" s="11"/>
    </row>
    <row r="6" spans="1:8" ht="12.75">
      <c r="A6" s="68" t="str">
        <f>'U.E. ALZIRA'!AA3</f>
        <v>Sueca</v>
      </c>
      <c r="B6" s="32">
        <f>'Gols encaixats'!B6</f>
        <v>0</v>
      </c>
      <c r="C6" s="32">
        <f>'Gols encaixats'!C6</f>
        <v>0</v>
      </c>
      <c r="D6" s="32">
        <f>'Gols encaixats'!D6</f>
        <v>0</v>
      </c>
      <c r="E6" s="32">
        <f>'Gols encaixats'!E6</f>
        <v>0</v>
      </c>
      <c r="F6" s="32">
        <f>'Gols encaixats'!F6</f>
        <v>0</v>
      </c>
      <c r="G6" s="65">
        <f>'Gols encaixats'!G6</f>
        <v>1</v>
      </c>
      <c r="H6" s="11">
        <f>SUM(B6:G6)</f>
        <v>1</v>
      </c>
    </row>
    <row r="7" spans="1:8" ht="12.75">
      <c r="A7" s="68"/>
      <c r="B7" s="32"/>
      <c r="C7" s="32"/>
      <c r="D7" s="32"/>
      <c r="E7" s="32"/>
      <c r="F7" s="32"/>
      <c r="G7" s="65"/>
      <c r="H7" s="11"/>
    </row>
    <row r="8" spans="1:8" ht="12.75">
      <c r="A8" s="68" t="str">
        <f>'U.E. ALZIRA'!AC3</f>
        <v>Carcaixent</v>
      </c>
      <c r="B8" s="32">
        <f>'Gols encaixats'!B8</f>
        <v>0</v>
      </c>
      <c r="C8" s="32">
        <f>'Gols encaixats'!C8</f>
        <v>0</v>
      </c>
      <c r="D8" s="32">
        <f>'Gols encaixats'!D8</f>
        <v>0</v>
      </c>
      <c r="E8" s="32">
        <f>'Gols encaixats'!E8</f>
        <v>0</v>
      </c>
      <c r="F8" s="32">
        <f>'Gols encaixats'!F8</f>
        <v>0</v>
      </c>
      <c r="G8" s="65">
        <f>'Gols encaixats'!G8</f>
        <v>0</v>
      </c>
      <c r="H8" s="11">
        <f>SUM(B8:G8)</f>
        <v>0</v>
      </c>
    </row>
    <row r="9" spans="1:8" ht="12.75">
      <c r="A9" s="68"/>
      <c r="B9" s="32"/>
      <c r="C9" s="32"/>
      <c r="D9" s="32"/>
      <c r="E9" s="32"/>
      <c r="F9" s="32"/>
      <c r="G9" s="65"/>
      <c r="H9" s="11"/>
    </row>
    <row r="10" spans="1:8" ht="12.75">
      <c r="A10" s="68" t="str">
        <f>'U.E. ALZIRA'!AE3</f>
        <v>Tavernes</v>
      </c>
      <c r="B10" s="32">
        <f>'Gols encaixats'!B10</f>
        <v>1</v>
      </c>
      <c r="C10" s="32">
        <f>'Gols encaixats'!C10</f>
        <v>0</v>
      </c>
      <c r="D10" s="32">
        <f>'Gols encaixats'!D10</f>
        <v>0</v>
      </c>
      <c r="E10" s="32">
        <f>'Gols encaixats'!E10</f>
        <v>0</v>
      </c>
      <c r="F10" s="32">
        <f>'Gols encaixats'!F10</f>
        <v>0</v>
      </c>
      <c r="G10" s="65">
        <f>'Gols encaixats'!G10</f>
        <v>0</v>
      </c>
      <c r="H10" s="11">
        <f>SUM(B10:G10)</f>
        <v>1</v>
      </c>
    </row>
    <row r="11" spans="1:8" ht="12.75">
      <c r="A11" s="68"/>
      <c r="B11" s="32"/>
      <c r="C11" s="32"/>
      <c r="D11" s="32"/>
      <c r="E11" s="32"/>
      <c r="F11" s="32"/>
      <c r="G11" s="65"/>
      <c r="H11" s="11"/>
    </row>
    <row r="12" spans="1:8" ht="12.75">
      <c r="A12" s="68" t="str">
        <f>'U.E. ALZIRA'!AG3</f>
        <v>Enguera</v>
      </c>
      <c r="B12" s="32">
        <f>'Gols encaixats'!B12</f>
        <v>0</v>
      </c>
      <c r="C12" s="32">
        <f>'Gols encaixats'!C12</f>
        <v>0</v>
      </c>
      <c r="D12" s="32">
        <f>'Gols encaixats'!D12</f>
        <v>0</v>
      </c>
      <c r="E12" s="32">
        <f>'Gols encaixats'!E12</f>
        <v>0</v>
      </c>
      <c r="F12" s="32">
        <f>'Gols encaixats'!F12</f>
        <v>0</v>
      </c>
      <c r="G12" s="65">
        <f>'Gols encaixats'!G12</f>
        <v>0</v>
      </c>
      <c r="H12" s="11">
        <f>SUM(B12:G12)</f>
        <v>0</v>
      </c>
    </row>
    <row r="13" spans="1:8" ht="12.75">
      <c r="A13" s="68"/>
      <c r="B13" s="32"/>
      <c r="C13" s="32"/>
      <c r="D13" s="32"/>
      <c r="E13" s="32"/>
      <c r="F13" s="32"/>
      <c r="G13" s="65"/>
      <c r="H13" s="11"/>
    </row>
    <row r="14" spans="1:8" ht="12.75">
      <c r="A14" s="68" t="str">
        <f>'U.E. ALZIRA'!AI3</f>
        <v>Gandia B</v>
      </c>
      <c r="B14" s="32">
        <f>'Gols encaixats'!B14</f>
        <v>0</v>
      </c>
      <c r="C14" s="32">
        <f>'Gols encaixats'!C14</f>
        <v>0</v>
      </c>
      <c r="D14" s="32">
        <f>'Gols encaixats'!D14</f>
        <v>0</v>
      </c>
      <c r="E14" s="32">
        <f>'Gols encaixats'!E14</f>
        <v>0</v>
      </c>
      <c r="F14" s="32">
        <f>'Gols encaixats'!F14</f>
        <v>0</v>
      </c>
      <c r="G14" s="65">
        <f>'Gols encaixats'!G14</f>
        <v>0</v>
      </c>
      <c r="H14" s="11">
        <f>SUM(B14:G14)</f>
        <v>0</v>
      </c>
    </row>
    <row r="15" spans="1:8" ht="12.75">
      <c r="A15" s="68"/>
      <c r="B15" s="32"/>
      <c r="C15" s="32"/>
      <c r="D15" s="32"/>
      <c r="E15" s="32"/>
      <c r="F15" s="32"/>
      <c r="G15" s="65"/>
      <c r="H15" s="11"/>
    </row>
    <row r="16" spans="1:8" ht="12.75">
      <c r="A16" s="68" t="str">
        <f>'U.E. ALZIRA'!AK3</f>
        <v>Monte Sión</v>
      </c>
      <c r="B16" s="32">
        <f>'Gols encaixats'!B16</f>
        <v>0</v>
      </c>
      <c r="C16" s="32">
        <f>'Gols encaixats'!C16</f>
        <v>0</v>
      </c>
      <c r="D16" s="32">
        <f>'Gols encaixats'!D16</f>
        <v>0</v>
      </c>
      <c r="E16" s="32">
        <f>'Gols encaixats'!E16</f>
        <v>0</v>
      </c>
      <c r="F16" s="32">
        <f>'Gols encaixats'!F16</f>
        <v>1</v>
      </c>
      <c r="G16" s="65">
        <f>'Gols encaixats'!G16</f>
        <v>0</v>
      </c>
      <c r="H16" s="11">
        <f>SUM(B16:G16)</f>
        <v>1</v>
      </c>
    </row>
    <row r="17" spans="1:8" ht="12.75">
      <c r="A17" s="68" t="str">
        <f>'U.E. ALZIRA'!AL3</f>
        <v>Barri la Llum</v>
      </c>
      <c r="B17" s="32">
        <f>'Gols encaixats'!B17</f>
        <v>0</v>
      </c>
      <c r="C17" s="32">
        <f>'Gols encaixats'!C17</f>
        <v>0</v>
      </c>
      <c r="D17" s="32">
        <f>'Gols encaixats'!D17</f>
        <v>0</v>
      </c>
      <c r="E17" s="32">
        <f>'Gols encaixats'!E17</f>
        <v>0</v>
      </c>
      <c r="F17" s="32">
        <f>'Gols encaixats'!F17</f>
        <v>0</v>
      </c>
      <c r="G17" s="65">
        <f>'Gols encaixats'!G17</f>
        <v>0</v>
      </c>
      <c r="H17" s="11">
        <f>SUM(B17:G17)</f>
        <v>0</v>
      </c>
    </row>
    <row r="18" spans="1:8" ht="12.75">
      <c r="A18" s="68"/>
      <c r="B18" s="32"/>
      <c r="C18" s="32"/>
      <c r="D18" s="32"/>
      <c r="E18" s="32"/>
      <c r="F18" s="32"/>
      <c r="G18" s="65"/>
      <c r="H18" s="11"/>
    </row>
    <row r="19" spans="1:8" ht="12.75">
      <c r="A19" s="68" t="str">
        <f>'U.E. ALZIRA'!AN3</f>
        <v>Picassent</v>
      </c>
      <c r="B19" s="32">
        <f>'Gols encaixats'!B19</f>
        <v>0</v>
      </c>
      <c r="C19" s="32">
        <f>'Gols encaixats'!C19</f>
        <v>0</v>
      </c>
      <c r="D19" s="32">
        <f>'Gols encaixats'!D19</f>
        <v>0</v>
      </c>
      <c r="E19" s="32">
        <f>'Gols encaixats'!E19</f>
        <v>0</v>
      </c>
      <c r="F19" s="32">
        <f>'Gols encaixats'!F19</f>
        <v>0</v>
      </c>
      <c r="G19" s="65">
        <f>'Gols encaixats'!G19</f>
        <v>0</v>
      </c>
      <c r="H19" s="11">
        <f>SUM(B19:G19)</f>
        <v>0</v>
      </c>
    </row>
    <row r="20" spans="1:8" ht="12.75">
      <c r="A20" s="68" t="str">
        <f>'U.E. ALZIRA'!AO3</f>
        <v>Pobla Llarga</v>
      </c>
      <c r="B20" s="32">
        <f>'Gols encaixats'!B20</f>
        <v>0</v>
      </c>
      <c r="C20" s="32">
        <f>'Gols encaixats'!C20</f>
        <v>0</v>
      </c>
      <c r="D20" s="32">
        <f>'Gols encaixats'!D20</f>
        <v>0</v>
      </c>
      <c r="E20" s="32">
        <f>'Gols encaixats'!E20</f>
        <v>1</v>
      </c>
      <c r="F20" s="32">
        <f>'Gols encaixats'!F20</f>
        <v>0</v>
      </c>
      <c r="G20" s="65">
        <f>'Gols encaixats'!G20</f>
        <v>0</v>
      </c>
      <c r="H20" s="11">
        <f>SUM(B20:G20)</f>
        <v>1</v>
      </c>
    </row>
    <row r="21" spans="1:8" ht="12.75">
      <c r="A21" s="68"/>
      <c r="B21" s="32"/>
      <c r="C21" s="32"/>
      <c r="D21" s="32"/>
      <c r="E21" s="32"/>
      <c r="F21" s="32"/>
      <c r="G21" s="65"/>
      <c r="H21" s="11"/>
    </row>
    <row r="22" spans="1:8" ht="12.75">
      <c r="A22" s="68" t="str">
        <f>'U.E. ALZIRA'!AQ3</f>
        <v>Guadassuar</v>
      </c>
      <c r="B22" s="32">
        <f>'Gols encaixats'!B22</f>
        <v>0</v>
      </c>
      <c r="C22" s="32">
        <f>'Gols encaixats'!C22</f>
        <v>0</v>
      </c>
      <c r="D22" s="32">
        <f>'Gols encaixats'!D22</f>
        <v>0</v>
      </c>
      <c r="E22" s="32">
        <f>'Gols encaixats'!E22</f>
        <v>0</v>
      </c>
      <c r="F22" s="32">
        <f>'Gols encaixats'!F22</f>
        <v>0</v>
      </c>
      <c r="G22" s="65">
        <f>'Gols encaixats'!G22</f>
        <v>0</v>
      </c>
      <c r="H22" s="11">
        <f>SUM(B22:G22)</f>
        <v>0</v>
      </c>
    </row>
    <row r="23" spans="1:8" ht="12.75">
      <c r="A23" s="68"/>
      <c r="B23" s="32"/>
      <c r="C23" s="32"/>
      <c r="D23" s="32"/>
      <c r="E23" s="32"/>
      <c r="F23" s="32"/>
      <c r="G23" s="65"/>
      <c r="H23" s="11"/>
    </row>
    <row r="24" spans="1:8" ht="12.75">
      <c r="A24" s="68" t="str">
        <f>'U.E. ALZIRA'!AS3</f>
        <v>Xirivella</v>
      </c>
      <c r="B24" s="32">
        <f>'Gols encaixats'!B24</f>
        <v>0</v>
      </c>
      <c r="C24" s="32">
        <f>'Gols encaixats'!C24</f>
        <v>0</v>
      </c>
      <c r="D24" s="32">
        <f>'Gols encaixats'!D24</f>
        <v>0</v>
      </c>
      <c r="E24" s="32">
        <f>'Gols encaixats'!E24</f>
        <v>1</v>
      </c>
      <c r="F24" s="32">
        <f>'Gols encaixats'!F24</f>
        <v>0</v>
      </c>
      <c r="G24" s="65">
        <f>'Gols encaixats'!G24</f>
        <v>2</v>
      </c>
      <c r="H24" s="11">
        <f aca="true" t="shared" si="0" ref="H24:H40">SUM(B24:G24)</f>
        <v>3</v>
      </c>
    </row>
    <row r="25" spans="1:8" ht="12.75">
      <c r="A25" s="68"/>
      <c r="B25" s="32"/>
      <c r="C25" s="32"/>
      <c r="D25" s="32"/>
      <c r="E25" s="32"/>
      <c r="F25" s="32"/>
      <c r="G25" s="65"/>
      <c r="H25" s="11"/>
    </row>
    <row r="26" spans="1:8" ht="12.75">
      <c r="A26" s="68" t="str">
        <f>'U.E. ALZIRA'!AU3</f>
        <v>Torrent</v>
      </c>
      <c r="B26" s="32">
        <f>'Gols encaixats'!B26</f>
        <v>0</v>
      </c>
      <c r="C26" s="32">
        <f>'Gols encaixats'!C26</f>
        <v>0</v>
      </c>
      <c r="D26" s="32">
        <f>'Gols encaixats'!D26</f>
        <v>0</v>
      </c>
      <c r="E26" s="32">
        <f>'Gols encaixats'!E26</f>
        <v>0</v>
      </c>
      <c r="F26" s="32">
        <f>'Gols encaixats'!F26</f>
        <v>0</v>
      </c>
      <c r="G26" s="65">
        <f>'Gols encaixats'!G26</f>
        <v>0</v>
      </c>
      <c r="H26" s="11">
        <f t="shared" si="0"/>
        <v>0</v>
      </c>
    </row>
    <row r="27" spans="1:8" ht="12.75">
      <c r="A27" s="68"/>
      <c r="B27" s="32"/>
      <c r="C27" s="32"/>
      <c r="D27" s="32"/>
      <c r="E27" s="32"/>
      <c r="F27" s="32"/>
      <c r="G27" s="65"/>
      <c r="H27" s="11"/>
    </row>
    <row r="28" spans="1:8" ht="12.75">
      <c r="A28" s="68" t="str">
        <f>'U.E. ALZIRA'!AW3</f>
        <v>Alberic</v>
      </c>
      <c r="B28" s="32">
        <f>'Gols encaixats'!B28</f>
        <v>0</v>
      </c>
      <c r="C28" s="32">
        <f>'Gols encaixats'!C28</f>
        <v>0</v>
      </c>
      <c r="D28" s="32">
        <f>'Gols encaixats'!D28</f>
        <v>0</v>
      </c>
      <c r="E28" s="32">
        <f>'Gols encaixats'!E28</f>
        <v>0</v>
      </c>
      <c r="F28" s="32">
        <f>'Gols encaixats'!F28</f>
        <v>0</v>
      </c>
      <c r="G28" s="65">
        <f>'Gols encaixats'!G28</f>
        <v>0</v>
      </c>
      <c r="H28" s="11">
        <f t="shared" si="0"/>
        <v>0</v>
      </c>
    </row>
    <row r="29" spans="1:8" ht="12.75">
      <c r="A29" s="68"/>
      <c r="B29" s="32"/>
      <c r="C29" s="32"/>
      <c r="D29" s="32"/>
      <c r="E29" s="32"/>
      <c r="F29" s="32"/>
      <c r="G29" s="65"/>
      <c r="H29" s="11"/>
    </row>
    <row r="30" spans="1:8" ht="12.75">
      <c r="A30" s="68" t="str">
        <f>'U.E. ALZIRA'!AY3</f>
        <v>Catarroja</v>
      </c>
      <c r="B30" s="32">
        <f>'Gols encaixats'!B30</f>
        <v>1</v>
      </c>
      <c r="C30" s="32">
        <f>'Gols encaixats'!C30</f>
        <v>0</v>
      </c>
      <c r="D30" s="32">
        <f>'Gols encaixats'!D30</f>
        <v>0</v>
      </c>
      <c r="E30" s="32">
        <f>'Gols encaixats'!E30</f>
        <v>0</v>
      </c>
      <c r="F30" s="32">
        <f>'Gols encaixats'!F30</f>
        <v>1</v>
      </c>
      <c r="G30" s="65">
        <f>'Gols encaixats'!G30</f>
        <v>1</v>
      </c>
      <c r="H30" s="11">
        <f t="shared" si="0"/>
        <v>3</v>
      </c>
    </row>
    <row r="31" spans="1:8" ht="12.75">
      <c r="A31" s="68"/>
      <c r="B31" s="32"/>
      <c r="C31" s="32"/>
      <c r="D31" s="32"/>
      <c r="E31" s="32"/>
      <c r="F31" s="32"/>
      <c r="G31" s="65"/>
      <c r="H31" s="11"/>
    </row>
    <row r="32" spans="1:8" ht="12.75">
      <c r="A32" s="68" t="str">
        <f>'U.E. ALZIRA'!BA3</f>
        <v>Paiporta</v>
      </c>
      <c r="B32" s="32">
        <f>'Gols encaixats'!B32</f>
        <v>0</v>
      </c>
      <c r="C32" s="32">
        <f>'Gols encaixats'!C32</f>
        <v>0</v>
      </c>
      <c r="D32" s="32">
        <f>'Gols encaixats'!D32</f>
        <v>0</v>
      </c>
      <c r="E32" s="32">
        <f>'Gols encaixats'!E32</f>
        <v>0</v>
      </c>
      <c r="F32" s="32">
        <f>'Gols encaixats'!F32</f>
        <v>0</v>
      </c>
      <c r="G32" s="65">
        <f>'Gols encaixats'!G32</f>
        <v>0</v>
      </c>
      <c r="H32" s="11">
        <f t="shared" si="0"/>
        <v>0</v>
      </c>
    </row>
    <row r="33" spans="1:8" ht="12.75">
      <c r="A33" s="68"/>
      <c r="B33" s="32"/>
      <c r="C33" s="32"/>
      <c r="D33" s="32"/>
      <c r="E33" s="32"/>
      <c r="F33" s="32"/>
      <c r="G33" s="65"/>
      <c r="H33" s="11"/>
    </row>
    <row r="34" spans="1:8" ht="12.75">
      <c r="A34" s="68"/>
      <c r="B34" s="32"/>
      <c r="C34" s="32"/>
      <c r="D34" s="32"/>
      <c r="E34" s="32"/>
      <c r="F34" s="32"/>
      <c r="G34" s="65"/>
      <c r="H34" s="11"/>
    </row>
    <row r="35" spans="1:8" ht="12.75">
      <c r="A35" s="68" t="str">
        <f>'U.E. ALZIRA'!BD3</f>
        <v>Discóbolo La Torre</v>
      </c>
      <c r="B35" s="32">
        <f>'Gols encaixats'!B35</f>
        <v>0</v>
      </c>
      <c r="C35" s="32">
        <f>'Gols encaixats'!C35</f>
        <v>0</v>
      </c>
      <c r="D35" s="32">
        <f>'Gols encaixats'!D35</f>
        <v>0</v>
      </c>
      <c r="E35" s="32">
        <f>'Gols encaixats'!E35</f>
        <v>0</v>
      </c>
      <c r="F35" s="32">
        <f>'Gols encaixats'!F35</f>
        <v>0</v>
      </c>
      <c r="G35" s="65">
        <f>'Gols encaixats'!G35</f>
        <v>0</v>
      </c>
      <c r="H35" s="11">
        <f t="shared" si="0"/>
        <v>0</v>
      </c>
    </row>
    <row r="36" spans="1:8" ht="12.75">
      <c r="A36" s="68"/>
      <c r="B36" s="32"/>
      <c r="C36" s="32"/>
      <c r="D36" s="32"/>
      <c r="E36" s="32"/>
      <c r="F36" s="32"/>
      <c r="G36" s="65"/>
      <c r="H36" s="11"/>
    </row>
    <row r="37" spans="1:8" ht="12.75">
      <c r="A37" s="68"/>
      <c r="B37" s="32"/>
      <c r="C37" s="32"/>
      <c r="D37" s="32"/>
      <c r="E37" s="32"/>
      <c r="F37" s="32"/>
      <c r="G37" s="65"/>
      <c r="H37" s="11"/>
    </row>
    <row r="38" spans="1:8" ht="12.75">
      <c r="A38" s="68" t="str">
        <f>'U.E. ALZIRA'!BG3</f>
        <v>Benicàssim</v>
      </c>
      <c r="B38" s="32">
        <f>'Gols encaixats'!B38</f>
        <v>0</v>
      </c>
      <c r="C38" s="32">
        <f>'Gols encaixats'!C38</f>
        <v>0</v>
      </c>
      <c r="D38" s="32">
        <f>'Gols encaixats'!D38</f>
        <v>0</v>
      </c>
      <c r="E38" s="32">
        <f>'Gols encaixats'!E38</f>
        <v>0</v>
      </c>
      <c r="F38" s="32">
        <f>'Gols encaixats'!F38</f>
        <v>1</v>
      </c>
      <c r="G38" s="65">
        <f>'Gols encaixats'!G38</f>
        <v>0</v>
      </c>
      <c r="H38" s="11">
        <f t="shared" si="0"/>
        <v>1</v>
      </c>
    </row>
    <row r="39" spans="1:8" ht="12.75">
      <c r="A39" s="68"/>
      <c r="B39" s="154"/>
      <c r="C39" s="154"/>
      <c r="D39" s="154"/>
      <c r="E39" s="154"/>
      <c r="F39" s="154"/>
      <c r="G39" s="155"/>
      <c r="H39" s="11"/>
    </row>
    <row r="40" spans="1:8" ht="12.75">
      <c r="A40" s="68" t="str">
        <f>'U.E. ALZIRA'!BI3</f>
        <v>Acero</v>
      </c>
      <c r="B40" s="154">
        <f>'Gols encaixats'!B40</f>
        <v>0</v>
      </c>
      <c r="C40" s="154">
        <f>'Gols encaixats'!C40</f>
        <v>0</v>
      </c>
      <c r="D40" s="154">
        <f>'Gols encaixats'!D40</f>
        <v>1</v>
      </c>
      <c r="E40" s="154">
        <f>'Gols encaixats'!E40</f>
        <v>0</v>
      </c>
      <c r="F40" s="154">
        <f>'Gols encaixats'!F40</f>
        <v>0</v>
      </c>
      <c r="G40" s="155">
        <f>'Gols encaixats'!G40</f>
        <v>0</v>
      </c>
      <c r="H40" s="11">
        <f t="shared" si="0"/>
        <v>1</v>
      </c>
    </row>
    <row r="41" spans="1:8" ht="12.75">
      <c r="A41" s="152"/>
      <c r="B41" s="154"/>
      <c r="C41" s="154"/>
      <c r="D41" s="154"/>
      <c r="E41" s="154"/>
      <c r="F41" s="154"/>
      <c r="G41" s="155"/>
      <c r="H41" s="11"/>
    </row>
    <row r="42" spans="1:8" ht="13.5" thickBot="1">
      <c r="A42" s="152" t="str">
        <f>'U.E. ALZIRA'!BK3</f>
        <v>Puçol</v>
      </c>
      <c r="B42" s="74">
        <f>'Gols encaixats'!B42</f>
        <v>0</v>
      </c>
      <c r="C42" s="74">
        <f>'Gols encaixats'!C42</f>
        <v>0</v>
      </c>
      <c r="D42" s="74">
        <f>'Gols encaixats'!D42</f>
        <v>1</v>
      </c>
      <c r="E42" s="74">
        <f>'Gols encaixats'!E42</f>
        <v>0</v>
      </c>
      <c r="F42" s="74">
        <f>'Gols encaixats'!F42</f>
        <v>0</v>
      </c>
      <c r="G42" s="75">
        <f>'Gols encaixats'!G42</f>
        <v>0</v>
      </c>
      <c r="H42" s="11">
        <f>SUM(B42:G42)</f>
        <v>1</v>
      </c>
    </row>
    <row r="43" spans="1:14" ht="14.25" thickBot="1" thickTop="1">
      <c r="A43" s="40" t="s">
        <v>39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3</v>
      </c>
      <c r="C45" s="57">
        <f>(B45/N45)</f>
        <v>0.2</v>
      </c>
      <c r="D45" s="36">
        <f>SUM(C3:C42)</f>
        <v>0</v>
      </c>
      <c r="E45" s="57">
        <f>(D45/N45)</f>
        <v>0</v>
      </c>
      <c r="F45" s="36">
        <f>SUM(D3:D42)</f>
        <v>2</v>
      </c>
      <c r="G45" s="58">
        <f>(F45/N45)</f>
        <v>0.13333333333333333</v>
      </c>
      <c r="H45" s="56">
        <f>SUM(E3:E42)</f>
        <v>2</v>
      </c>
      <c r="I45" s="57">
        <f>(H45/N45)</f>
        <v>0.13333333333333333</v>
      </c>
      <c r="J45" s="36">
        <f>SUM(F3:F42)</f>
        <v>4</v>
      </c>
      <c r="K45" s="57">
        <f>(J45/N45)</f>
        <v>0.26666666666666666</v>
      </c>
      <c r="L45" s="36">
        <f>SUM(G3:G42)</f>
        <v>4</v>
      </c>
      <c r="M45" s="58">
        <f>(L45/N45)</f>
        <v>0.26666666666666666</v>
      </c>
      <c r="N45" s="60">
        <f>SUM(H3:H42)</f>
        <v>15</v>
      </c>
    </row>
    <row r="46" ht="13.5" thickTop="1"/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A33" sqref="A33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marcats'!B3</f>
        <v>0</v>
      </c>
      <c r="C3" s="32">
        <f>'Gols marcats'!C3</f>
        <v>0</v>
      </c>
      <c r="D3" s="32">
        <f>'Gols marcats'!D3</f>
        <v>0</v>
      </c>
      <c r="E3" s="32">
        <f>'Gols marcats'!E3</f>
        <v>0</v>
      </c>
      <c r="F3" s="32">
        <f>'Gols marcats'!F3</f>
        <v>0</v>
      </c>
      <c r="G3" s="65">
        <f>'Gols marcats'!G3</f>
        <v>0</v>
      </c>
      <c r="H3" s="11">
        <f aca="true" t="shared" si="0" ref="H3:H41">SUM(B3:G3)</f>
        <v>0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marcats'!B5</f>
        <v>0</v>
      </c>
      <c r="C5" s="32">
        <f>'Gols marcats'!C5</f>
        <v>0</v>
      </c>
      <c r="D5" s="32">
        <f>'Gols marcats'!D5</f>
        <v>0</v>
      </c>
      <c r="E5" s="32">
        <f>'Gols marcats'!E5</f>
        <v>0</v>
      </c>
      <c r="F5" s="32">
        <f>'Gols marcats'!F5</f>
        <v>1</v>
      </c>
      <c r="G5" s="65">
        <f>'Gols marcats'!G5</f>
        <v>1</v>
      </c>
      <c r="H5" s="11">
        <f t="shared" si="0"/>
        <v>2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marcats'!B7</f>
        <v>0</v>
      </c>
      <c r="C7" s="32">
        <f>'Gols marcats'!C7</f>
        <v>0</v>
      </c>
      <c r="D7" s="32">
        <f>'Gols marcats'!D7</f>
        <v>1</v>
      </c>
      <c r="E7" s="32">
        <f>'Gols marcats'!E7</f>
        <v>0</v>
      </c>
      <c r="F7" s="32">
        <f>'Gols marcats'!F7</f>
        <v>0</v>
      </c>
      <c r="G7" s="65">
        <f>'Gols marcats'!G7</f>
        <v>2</v>
      </c>
      <c r="H7" s="11">
        <f t="shared" si="0"/>
        <v>3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" customHeight="1">
      <c r="A9" s="68" t="str">
        <f>'U.E. ALZIRA'!AD3</f>
        <v>Torrent</v>
      </c>
      <c r="B9" s="32">
        <f>'Gols marcats'!B9</f>
        <v>0</v>
      </c>
      <c r="C9" s="32">
        <f>'Gols marcats'!C9</f>
        <v>0</v>
      </c>
      <c r="D9" s="32">
        <f>'Gols marcats'!D9</f>
        <v>0</v>
      </c>
      <c r="E9" s="32">
        <f>'Gols marcats'!E9</f>
        <v>0</v>
      </c>
      <c r="F9" s="32">
        <f>'Gols marcats'!F9</f>
        <v>0</v>
      </c>
      <c r="G9" s="65">
        <f>'Gols marcats'!G9</f>
        <v>0</v>
      </c>
      <c r="H9" s="11">
        <f t="shared" si="0"/>
        <v>0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marcats'!B11</f>
        <v>0</v>
      </c>
      <c r="C11" s="32">
        <f>'Gols marcats'!C11</f>
        <v>0</v>
      </c>
      <c r="D11" s="32">
        <f>'Gols marcats'!D11</f>
        <v>0</v>
      </c>
      <c r="E11" s="32">
        <f>'Gols marcats'!E11</f>
        <v>0</v>
      </c>
      <c r="F11" s="32">
        <f>'Gols marcats'!F11</f>
        <v>0</v>
      </c>
      <c r="G11" s="65">
        <f>'Gols marcats'!G11</f>
        <v>1</v>
      </c>
      <c r="H11" s="11">
        <f t="shared" si="0"/>
        <v>1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marcats'!B13</f>
        <v>0</v>
      </c>
      <c r="C13" s="32">
        <f>'Gols marcats'!C13</f>
        <v>0</v>
      </c>
      <c r="D13" s="32">
        <f>'Gols marcats'!D13</f>
        <v>0</v>
      </c>
      <c r="E13" s="32">
        <f>'Gols marcats'!E13</f>
        <v>0</v>
      </c>
      <c r="F13" s="32">
        <f>'Gols marcats'!F13</f>
        <v>0</v>
      </c>
      <c r="G13" s="65">
        <f>'Gols marcats'!G13</f>
        <v>1</v>
      </c>
      <c r="H13" s="11">
        <f t="shared" si="0"/>
        <v>1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marcats'!B15</f>
        <v>0</v>
      </c>
      <c r="C15" s="32">
        <f>'Gols marcats'!C15</f>
        <v>0</v>
      </c>
      <c r="D15" s="32">
        <f>'Gols marcats'!D15</f>
        <v>0</v>
      </c>
      <c r="E15" s="32">
        <f>'Gols marcats'!E15</f>
        <v>0</v>
      </c>
      <c r="F15" s="32">
        <f>'Gols marcats'!F15</f>
        <v>1</v>
      </c>
      <c r="G15" s="65">
        <f>'Gols marcats'!G15</f>
        <v>0</v>
      </c>
      <c r="H15" s="11">
        <f t="shared" si="0"/>
        <v>1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marcats'!B18</f>
        <v>0</v>
      </c>
      <c r="C18" s="32">
        <f>'Gols marcats'!C18</f>
        <v>0</v>
      </c>
      <c r="D18" s="32">
        <f>'Gols marcats'!D18</f>
        <v>0</v>
      </c>
      <c r="E18" s="32">
        <f>'Gols marcats'!E18</f>
        <v>0</v>
      </c>
      <c r="F18" s="32">
        <f>'Gols marcats'!F18</f>
        <v>0</v>
      </c>
      <c r="G18" s="65">
        <f>'Gols marcats'!G18</f>
        <v>1</v>
      </c>
      <c r="H18" s="11">
        <f t="shared" si="0"/>
        <v>1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marcats'!B21</f>
        <v>0</v>
      </c>
      <c r="C21" s="32">
        <f>'Gols marcats'!C21</f>
        <v>0</v>
      </c>
      <c r="D21" s="32">
        <f>'Gols marcats'!D21</f>
        <v>0</v>
      </c>
      <c r="E21" s="32">
        <f>'Gols marcats'!E21</f>
        <v>0</v>
      </c>
      <c r="F21" s="32">
        <f>'Gols marcats'!F21</f>
        <v>1</v>
      </c>
      <c r="G21" s="65">
        <f>'Gols marcats'!G21</f>
        <v>1</v>
      </c>
      <c r="H21" s="11">
        <f t="shared" si="0"/>
        <v>2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marcats'!B23</f>
        <v>0</v>
      </c>
      <c r="C23" s="32">
        <f>'Gols marcats'!C23</f>
        <v>0</v>
      </c>
      <c r="D23" s="32">
        <f>'Gols marcats'!D23</f>
        <v>0</v>
      </c>
      <c r="E23" s="32">
        <f>'Gols marcats'!E23</f>
        <v>1</v>
      </c>
      <c r="F23" s="32">
        <f>'Gols marcats'!F23</f>
        <v>0</v>
      </c>
      <c r="G23" s="65">
        <f>'Gols marcats'!G23</f>
        <v>0</v>
      </c>
      <c r="H23" s="11">
        <f t="shared" si="0"/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marcats'!B25</f>
        <v>0</v>
      </c>
      <c r="C25" s="32">
        <f>'Gols marcats'!C25</f>
        <v>0</v>
      </c>
      <c r="D25" s="32">
        <f>'Gols marcats'!D25</f>
        <v>0</v>
      </c>
      <c r="E25" s="32">
        <f>'Gols marcats'!E25</f>
        <v>0</v>
      </c>
      <c r="F25" s="32">
        <f>'Gols marcats'!F25</f>
        <v>0</v>
      </c>
      <c r="G25" s="65">
        <f>'Gols marcats'!G25</f>
        <v>1</v>
      </c>
      <c r="H25" s="11">
        <f t="shared" si="0"/>
        <v>1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marcats'!B27</f>
        <v>0</v>
      </c>
      <c r="C27" s="32">
        <f>'Gols marcats'!C27</f>
        <v>0</v>
      </c>
      <c r="D27" s="32">
        <f>'Gols marcats'!D27</f>
        <v>1</v>
      </c>
      <c r="E27" s="32">
        <f>'Gols marcats'!E27</f>
        <v>0</v>
      </c>
      <c r="F27" s="32">
        <f>'Gols marcats'!F27</f>
        <v>0</v>
      </c>
      <c r="G27" s="65">
        <f>'Gols marcats'!G27</f>
        <v>1</v>
      </c>
      <c r="H27" s="11">
        <f t="shared" si="0"/>
        <v>2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marcats'!B29</f>
        <v>0</v>
      </c>
      <c r="C29" s="32">
        <f>'Gols marcats'!C29</f>
        <v>0</v>
      </c>
      <c r="D29" s="32">
        <f>'Gols marcats'!D29</f>
        <v>0</v>
      </c>
      <c r="E29" s="32">
        <f>'Gols marcats'!E29</f>
        <v>0</v>
      </c>
      <c r="F29" s="32">
        <f>'Gols marcats'!F29</f>
        <v>0</v>
      </c>
      <c r="G29" s="65">
        <f>'Gols marcats'!G29</f>
        <v>0</v>
      </c>
      <c r="H29" s="11">
        <f t="shared" si="0"/>
        <v>0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marcats'!B31</f>
        <v>0</v>
      </c>
      <c r="C31" s="32">
        <f>'Gols marcats'!C31</f>
        <v>0</v>
      </c>
      <c r="D31" s="32">
        <f>'Gols marcats'!D31</f>
        <v>0</v>
      </c>
      <c r="E31" s="32">
        <f>'Gols marcats'!E31</f>
        <v>1</v>
      </c>
      <c r="F31" s="32">
        <f>'Gols marcats'!F31</f>
        <v>2</v>
      </c>
      <c r="G31" s="65">
        <f>'Gols marcats'!G31</f>
        <v>0</v>
      </c>
      <c r="H31" s="11">
        <f t="shared" si="0"/>
        <v>3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marcats'!B33</f>
        <v>2</v>
      </c>
      <c r="C33" s="32">
        <f>'Gols marcats'!C33</f>
        <v>0</v>
      </c>
      <c r="D33" s="32">
        <f>'Gols marcats'!D33</f>
        <v>0</v>
      </c>
      <c r="E33" s="32">
        <f>'Gols marcats'!E33</f>
        <v>0</v>
      </c>
      <c r="F33" s="32">
        <f>'Gols marcats'!F33</f>
        <v>0</v>
      </c>
      <c r="G33" s="65">
        <f>'Gols marcats'!G33</f>
        <v>1</v>
      </c>
      <c r="H33" s="11">
        <f t="shared" si="0"/>
        <v>3</v>
      </c>
    </row>
    <row r="34" spans="1:8" ht="12.75">
      <c r="A34" s="68" t="str">
        <f>'U.E. ALZIRA'!BC3</f>
        <v>Barri la Llum</v>
      </c>
      <c r="B34" s="32">
        <f>'Gols marcats'!B34</f>
        <v>0</v>
      </c>
      <c r="C34" s="32">
        <f>'Gols marcats'!C34</f>
        <v>0</v>
      </c>
      <c r="D34" s="32">
        <f>'Gols marcats'!D34</f>
        <v>1</v>
      </c>
      <c r="E34" s="32">
        <f>'Gols marcats'!E34</f>
        <v>0</v>
      </c>
      <c r="F34" s="32">
        <f>'Gols marcats'!F34</f>
        <v>0</v>
      </c>
      <c r="G34" s="65">
        <f>'Gols marcats'!G34</f>
        <v>0</v>
      </c>
      <c r="H34" s="11">
        <f t="shared" si="0"/>
        <v>1</v>
      </c>
    </row>
    <row r="35" spans="1:8" ht="12.75">
      <c r="A35" s="68"/>
      <c r="B35" s="32"/>
      <c r="C35" s="32"/>
      <c r="D35" s="32"/>
      <c r="E35" s="32"/>
      <c r="F35" s="32"/>
      <c r="G35" s="65"/>
      <c r="H35" s="11"/>
    </row>
    <row r="36" spans="1:8" ht="12.75">
      <c r="A36" s="68" t="str">
        <f>'U.E. ALZIRA'!BE3</f>
        <v>Picassent</v>
      </c>
      <c r="B36" s="32">
        <f>'Gols marcats'!B36</f>
        <v>0</v>
      </c>
      <c r="C36" s="32">
        <f>'Gols marcats'!C36</f>
        <v>0</v>
      </c>
      <c r="D36" s="32">
        <f>'Gols marcats'!D36</f>
        <v>0</v>
      </c>
      <c r="E36" s="32">
        <f>'Gols marcats'!E36</f>
        <v>1</v>
      </c>
      <c r="F36" s="32">
        <f>'Gols marcats'!F36</f>
        <v>0</v>
      </c>
      <c r="G36" s="65">
        <f>'Gols marcats'!G36</f>
        <v>1</v>
      </c>
      <c r="H36" s="11">
        <f t="shared" si="0"/>
        <v>2</v>
      </c>
    </row>
    <row r="37" spans="1:8" ht="12.75">
      <c r="A37" s="68" t="str">
        <f>'U.E. ALZIRA'!BF3</f>
        <v>Acero</v>
      </c>
      <c r="B37" s="32">
        <f>'Gols marcats'!B37</f>
        <v>0</v>
      </c>
      <c r="C37" s="32">
        <f>'Gols marcats'!C37</f>
        <v>0</v>
      </c>
      <c r="D37" s="32">
        <f>'Gols marcats'!D37</f>
        <v>0</v>
      </c>
      <c r="E37" s="32">
        <f>'Gols marcats'!E37</f>
        <v>1</v>
      </c>
      <c r="F37" s="32">
        <f>'Gols marcats'!F37</f>
        <v>0</v>
      </c>
      <c r="G37" s="65">
        <f>'Gols marcats'!G37</f>
        <v>0</v>
      </c>
      <c r="H37" s="11">
        <f t="shared" si="0"/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68" t="str">
        <f>'U.E. ALZIRA'!BH3</f>
        <v>Benicàssim</v>
      </c>
      <c r="B39" s="32">
        <f>'Gols marcats'!B39</f>
        <v>0</v>
      </c>
      <c r="C39" s="32">
        <f>'Gols marcats'!C39</f>
        <v>0</v>
      </c>
      <c r="D39" s="32">
        <f>'Gols marcats'!D39</f>
        <v>0</v>
      </c>
      <c r="E39" s="32">
        <f>'Gols marcats'!E39</f>
        <v>1</v>
      </c>
      <c r="F39" s="32">
        <f>'Gols marcats'!F39</f>
        <v>0</v>
      </c>
      <c r="G39" s="65">
        <f>'Gols marcats'!G39</f>
        <v>0</v>
      </c>
      <c r="H39" s="11">
        <f t="shared" si="0"/>
        <v>1</v>
      </c>
    </row>
    <row r="40" spans="1:8" ht="12.75">
      <c r="A40" s="68"/>
      <c r="B40" s="154"/>
      <c r="C40" s="154"/>
      <c r="D40" s="154"/>
      <c r="E40" s="154"/>
      <c r="F40" s="154"/>
      <c r="G40" s="155"/>
      <c r="H40" s="11"/>
    </row>
    <row r="41" spans="1:8" ht="12.75">
      <c r="A41" s="153" t="str">
        <f>'U.E. ALZIRA'!BJ3</f>
        <v>Puçol</v>
      </c>
      <c r="B41" s="32">
        <f>'Gols marcats'!B41</f>
        <v>0</v>
      </c>
      <c r="C41" s="32">
        <f>'Gols marcats'!C41</f>
        <v>0</v>
      </c>
      <c r="D41" s="32">
        <f>'Gols marcats'!D41</f>
        <v>0</v>
      </c>
      <c r="E41" s="32">
        <f>'Gols marcats'!E41</f>
        <v>0</v>
      </c>
      <c r="F41" s="32">
        <f>'Gols marcats'!F41</f>
        <v>0</v>
      </c>
      <c r="G41" s="65">
        <f>'Gols marcats'!G41</f>
        <v>2</v>
      </c>
      <c r="H41" s="11">
        <f t="shared" si="0"/>
        <v>2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SUM(B3:B40)</f>
        <v>2</v>
      </c>
      <c r="C45" s="57">
        <f>(B45/N45)</f>
        <v>0.07142857142857142</v>
      </c>
      <c r="D45" s="36">
        <f>SUM(C3:C40)</f>
        <v>0</v>
      </c>
      <c r="E45" s="57">
        <f>(D45/N45)</f>
        <v>0</v>
      </c>
      <c r="F45" s="36">
        <f>SUM(D3:D40)</f>
        <v>3</v>
      </c>
      <c r="G45" s="58">
        <f>(F45/N45)</f>
        <v>0.10714285714285714</v>
      </c>
      <c r="H45" s="56">
        <f>SUM(E3:E40)</f>
        <v>5</v>
      </c>
      <c r="I45" s="57">
        <f>(H45/N45)</f>
        <v>0.17857142857142858</v>
      </c>
      <c r="J45" s="36">
        <f>SUM(F3:F40)</f>
        <v>5</v>
      </c>
      <c r="K45" s="57">
        <f>(J45/N45)</f>
        <v>0.17857142857142858</v>
      </c>
      <c r="L45" s="36">
        <f>SUM(G3:G40)</f>
        <v>11</v>
      </c>
      <c r="M45" s="58">
        <f>(L45/N45)</f>
        <v>0.39285714285714285</v>
      </c>
      <c r="N45" s="60">
        <f>SUM(H3:H42)</f>
        <v>28</v>
      </c>
    </row>
    <row r="46" ht="13.5" thickTop="1"/>
    <row r="47" ht="12.75">
      <c r="A47" s="61"/>
    </row>
    <row r="48" ht="12.75">
      <c r="A48" s="10"/>
    </row>
    <row r="49" ht="12.75">
      <c r="A49" s="10"/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9"/>
  <sheetViews>
    <sheetView zoomScale="67" zoomScaleNormal="67" zoomScalePageLayoutView="0" workbookViewId="0" topLeftCell="A1">
      <selection activeCell="K29" sqref="K29"/>
    </sheetView>
  </sheetViews>
  <sheetFormatPr defaultColWidth="11.421875" defaultRowHeight="12.75"/>
  <cols>
    <col min="1" max="1" width="14.8515625" style="0" customWidth="1"/>
    <col min="8" max="8" width="11.421875" style="1" customWidth="1"/>
  </cols>
  <sheetData>
    <row r="1" spans="1:8" ht="13.5" thickTop="1">
      <c r="A1" s="27"/>
      <c r="B1" s="30"/>
      <c r="C1" s="16" t="s">
        <v>25</v>
      </c>
      <c r="D1" s="24"/>
      <c r="E1" s="21"/>
      <c r="F1" s="16" t="s">
        <v>26</v>
      </c>
      <c r="G1" s="31"/>
      <c r="H1" s="39"/>
    </row>
    <row r="2" spans="1:8" ht="13.5" thickBot="1">
      <c r="A2" s="28"/>
      <c r="B2" s="29" t="s">
        <v>19</v>
      </c>
      <c r="C2" s="19" t="s">
        <v>20</v>
      </c>
      <c r="D2" s="25" t="s">
        <v>21</v>
      </c>
      <c r="E2" s="22" t="s">
        <v>22</v>
      </c>
      <c r="F2" s="19" t="s">
        <v>23</v>
      </c>
      <c r="G2" s="20" t="s">
        <v>24</v>
      </c>
      <c r="H2" s="14"/>
    </row>
    <row r="3" spans="1:8" ht="13.5" thickTop="1">
      <c r="A3" s="67" t="str">
        <f>'U.E. ALZIRA'!X3</f>
        <v>Pobla Llarga</v>
      </c>
      <c r="B3" s="32">
        <f>'Gols encaixats'!B3</f>
        <v>0</v>
      </c>
      <c r="C3" s="32">
        <f>'Gols encaixats'!C3</f>
        <v>0</v>
      </c>
      <c r="D3" s="32">
        <f>'Gols encaixats'!D3</f>
        <v>0</v>
      </c>
      <c r="E3" s="32">
        <f>'Gols encaixats'!E3</f>
        <v>0</v>
      </c>
      <c r="F3" s="32">
        <f>'Gols encaixats'!F3</f>
        <v>0</v>
      </c>
      <c r="G3" s="65">
        <f>'Gols encaixats'!G3</f>
        <v>1</v>
      </c>
      <c r="H3" s="11">
        <f>SUM(B3:G3)</f>
        <v>1</v>
      </c>
    </row>
    <row r="4" spans="1:8" ht="12.75">
      <c r="A4" s="67"/>
      <c r="B4" s="32"/>
      <c r="C4" s="32"/>
      <c r="D4" s="32"/>
      <c r="E4" s="32"/>
      <c r="F4" s="32"/>
      <c r="G4" s="65"/>
      <c r="H4" s="11"/>
    </row>
    <row r="5" spans="1:8" ht="12.75">
      <c r="A5" s="68" t="str">
        <f>'U.E. ALZIRA'!Z3</f>
        <v>Guadassuar</v>
      </c>
      <c r="B5" s="32">
        <f>'Gols encaixats'!B5</f>
        <v>0</v>
      </c>
      <c r="C5" s="32">
        <f>'Gols encaixats'!C5</f>
        <v>0</v>
      </c>
      <c r="D5" s="32">
        <f>'Gols encaixats'!D5</f>
        <v>0</v>
      </c>
      <c r="E5" s="32">
        <f>'Gols encaixats'!E5</f>
        <v>0</v>
      </c>
      <c r="F5" s="32">
        <f>'Gols encaixats'!F5</f>
        <v>0</v>
      </c>
      <c r="G5" s="65">
        <f>'Gols encaixats'!G5</f>
        <v>0</v>
      </c>
      <c r="H5" s="11">
        <f>SUM(B5:G5)</f>
        <v>0</v>
      </c>
    </row>
    <row r="6" spans="1:8" ht="12.75">
      <c r="A6" s="68"/>
      <c r="B6" s="32"/>
      <c r="C6" s="32"/>
      <c r="D6" s="32"/>
      <c r="E6" s="32"/>
      <c r="F6" s="32"/>
      <c r="G6" s="65"/>
      <c r="H6" s="11"/>
    </row>
    <row r="7" spans="1:8" ht="12.75">
      <c r="A7" s="68" t="str">
        <f>'U.E. ALZIRA'!AB3</f>
        <v>Xirivella</v>
      </c>
      <c r="B7" s="32">
        <f>'Gols encaixats'!B7</f>
        <v>0</v>
      </c>
      <c r="C7" s="32">
        <f>'Gols encaixats'!C7</f>
        <v>0</v>
      </c>
      <c r="D7" s="32">
        <f>'Gols encaixats'!D7</f>
        <v>1</v>
      </c>
      <c r="E7" s="32">
        <f>'Gols encaixats'!E7</f>
        <v>0</v>
      </c>
      <c r="F7" s="32">
        <f>'Gols encaixats'!F7</f>
        <v>0</v>
      </c>
      <c r="G7" s="65">
        <f>'Gols encaixats'!G7</f>
        <v>0</v>
      </c>
      <c r="H7" s="11">
        <f>SUM(B7:G7)</f>
        <v>1</v>
      </c>
    </row>
    <row r="8" spans="1:8" ht="12.75">
      <c r="A8" s="68"/>
      <c r="B8" s="32"/>
      <c r="C8" s="32"/>
      <c r="D8" s="32"/>
      <c r="E8" s="32"/>
      <c r="F8" s="32"/>
      <c r="G8" s="65"/>
      <c r="H8" s="11"/>
    </row>
    <row r="9" spans="1:8" ht="12.75">
      <c r="A9" s="68" t="str">
        <f>'U.E. ALZIRA'!AD3</f>
        <v>Torrent</v>
      </c>
      <c r="B9" s="32">
        <f>'Gols encaixats'!B9</f>
        <v>0</v>
      </c>
      <c r="C9" s="32">
        <f>'Gols encaixats'!C9</f>
        <v>0</v>
      </c>
      <c r="D9" s="32">
        <f>'Gols encaixats'!D9</f>
        <v>1</v>
      </c>
      <c r="E9" s="32">
        <f>'Gols encaixats'!E9</f>
        <v>0</v>
      </c>
      <c r="F9" s="32">
        <f>'Gols encaixats'!F9</f>
        <v>0</v>
      </c>
      <c r="G9" s="65">
        <f>'Gols encaixats'!G9</f>
        <v>1</v>
      </c>
      <c r="H9" s="11">
        <f>SUM(B9:G9)</f>
        <v>2</v>
      </c>
    </row>
    <row r="10" spans="1:8" ht="12.75">
      <c r="A10" s="68"/>
      <c r="B10" s="32"/>
      <c r="C10" s="32"/>
      <c r="D10" s="32"/>
      <c r="E10" s="32"/>
      <c r="F10" s="32"/>
      <c r="G10" s="65"/>
      <c r="H10" s="11"/>
    </row>
    <row r="11" spans="1:8" ht="12.75">
      <c r="A11" s="68" t="str">
        <f>'U.E. ALZIRA'!AF3</f>
        <v>Alberic</v>
      </c>
      <c r="B11" s="32">
        <f>'Gols encaixats'!B11</f>
        <v>0</v>
      </c>
      <c r="C11" s="32">
        <f>'Gols encaixats'!C11</f>
        <v>0</v>
      </c>
      <c r="D11" s="32">
        <f>'Gols encaixats'!D11</f>
        <v>1</v>
      </c>
      <c r="E11" s="32">
        <f>'Gols encaixats'!E11</f>
        <v>0</v>
      </c>
      <c r="F11" s="32">
        <f>'Gols encaixats'!F11</f>
        <v>0</v>
      </c>
      <c r="G11" s="65">
        <f>'Gols encaixats'!G11</f>
        <v>1</v>
      </c>
      <c r="H11" s="11">
        <f>SUM(B11:G11)</f>
        <v>2</v>
      </c>
    </row>
    <row r="12" spans="1:8" ht="12.75">
      <c r="A12" s="68"/>
      <c r="B12" s="32"/>
      <c r="C12" s="32"/>
      <c r="D12" s="32"/>
      <c r="E12" s="32"/>
      <c r="F12" s="32"/>
      <c r="G12" s="65"/>
      <c r="H12" s="11"/>
    </row>
    <row r="13" spans="1:8" ht="12.75">
      <c r="A13" s="68" t="str">
        <f>'U.E. ALZIRA'!AH3</f>
        <v>Catarroja</v>
      </c>
      <c r="B13" s="32">
        <f>'Gols encaixats'!B13</f>
        <v>0</v>
      </c>
      <c r="C13" s="32">
        <f>'Gols encaixats'!C13</f>
        <v>0</v>
      </c>
      <c r="D13" s="32">
        <f>'Gols encaixats'!D13</f>
        <v>1</v>
      </c>
      <c r="E13" s="32">
        <f>'Gols encaixats'!E13</f>
        <v>1</v>
      </c>
      <c r="F13" s="32">
        <f>'Gols encaixats'!F13</f>
        <v>0</v>
      </c>
      <c r="G13" s="65">
        <f>'Gols encaixats'!G13</f>
        <v>0</v>
      </c>
      <c r="H13" s="11">
        <f>SUM(B13:G13)</f>
        <v>2</v>
      </c>
    </row>
    <row r="14" spans="1:8" ht="12.75">
      <c r="A14" s="68"/>
      <c r="B14" s="32"/>
      <c r="C14" s="32"/>
      <c r="D14" s="32"/>
      <c r="E14" s="32"/>
      <c r="F14" s="32"/>
      <c r="G14" s="65"/>
      <c r="H14" s="11"/>
    </row>
    <row r="15" spans="1:8" ht="12.75">
      <c r="A15" s="68" t="str">
        <f>'U.E. ALZIRA'!AJ3</f>
        <v>Paiporta</v>
      </c>
      <c r="B15" s="32">
        <f>'Gols encaixats'!B15</f>
        <v>0</v>
      </c>
      <c r="C15" s="32">
        <f>'Gols encaixats'!C15</f>
        <v>0</v>
      </c>
      <c r="D15" s="32">
        <f>'Gols encaixats'!D15</f>
        <v>0</v>
      </c>
      <c r="E15" s="32">
        <f>'Gols encaixats'!E15</f>
        <v>0</v>
      </c>
      <c r="F15" s="32">
        <f>'Gols encaixats'!F15</f>
        <v>0</v>
      </c>
      <c r="G15" s="65">
        <f>'Gols encaixats'!G15</f>
        <v>0</v>
      </c>
      <c r="H15" s="11">
        <f>SUM(B15:G15)</f>
        <v>0</v>
      </c>
    </row>
    <row r="16" spans="1:8" ht="12.75">
      <c r="A16" s="68"/>
      <c r="B16" s="32"/>
      <c r="C16" s="32"/>
      <c r="D16" s="32"/>
      <c r="E16" s="32"/>
      <c r="F16" s="32"/>
      <c r="G16" s="65"/>
      <c r="H16" s="11"/>
    </row>
    <row r="17" spans="1:8" ht="12.75">
      <c r="A17" s="68"/>
      <c r="B17" s="32"/>
      <c r="C17" s="32"/>
      <c r="D17" s="32"/>
      <c r="E17" s="32"/>
      <c r="F17" s="32"/>
      <c r="G17" s="65"/>
      <c r="H17" s="11"/>
    </row>
    <row r="18" spans="1:8" ht="12.75">
      <c r="A18" s="68" t="str">
        <f>'U.E. ALZIRA'!AM3</f>
        <v>Discóbolo La Torre</v>
      </c>
      <c r="B18" s="32">
        <f>'Gols encaixats'!B18</f>
        <v>0</v>
      </c>
      <c r="C18" s="32">
        <f>'Gols encaixats'!C18</f>
        <v>0</v>
      </c>
      <c r="D18" s="32">
        <f>'Gols encaixats'!D18</f>
        <v>0</v>
      </c>
      <c r="E18" s="32">
        <f>'Gols encaixats'!E18</f>
        <v>0</v>
      </c>
      <c r="F18" s="32">
        <f>'Gols encaixats'!F18</f>
        <v>0</v>
      </c>
      <c r="G18" s="65">
        <f>'Gols encaixats'!G18</f>
        <v>0</v>
      </c>
      <c r="H18" s="11">
        <f>SUM(B18:G18)</f>
        <v>0</v>
      </c>
    </row>
    <row r="19" spans="1:8" ht="12.75">
      <c r="A19" s="68"/>
      <c r="B19" s="32"/>
      <c r="C19" s="32"/>
      <c r="D19" s="32"/>
      <c r="E19" s="32"/>
      <c r="F19" s="32"/>
      <c r="G19" s="65"/>
      <c r="H19" s="11"/>
    </row>
    <row r="20" spans="1:8" ht="12.75">
      <c r="A20" s="68"/>
      <c r="B20" s="32"/>
      <c r="C20" s="32"/>
      <c r="D20" s="32"/>
      <c r="E20" s="32"/>
      <c r="F20" s="32"/>
      <c r="G20" s="65"/>
      <c r="H20" s="11"/>
    </row>
    <row r="21" spans="1:8" ht="12.75">
      <c r="A21" s="68" t="str">
        <f>'U.E. ALZIRA'!AP3</f>
        <v>Olímpic de Xàtiva</v>
      </c>
      <c r="B21" s="32">
        <f>'Gols encaixats'!B21</f>
        <v>0</v>
      </c>
      <c r="C21" s="32">
        <f>'Gols encaixats'!C21</f>
        <v>0</v>
      </c>
      <c r="D21" s="32">
        <f>'Gols encaixats'!D21</f>
        <v>1</v>
      </c>
      <c r="E21" s="32">
        <f>'Gols encaixats'!E21</f>
        <v>0</v>
      </c>
      <c r="F21" s="32">
        <f>'Gols encaixats'!F21</f>
        <v>0</v>
      </c>
      <c r="G21" s="65">
        <f>'Gols encaixats'!G21</f>
        <v>0</v>
      </c>
      <c r="H21" s="11">
        <f>SUM(B21:G21)</f>
        <v>1</v>
      </c>
    </row>
    <row r="22" spans="1:8" ht="12.75">
      <c r="A22" s="68"/>
      <c r="B22" s="32"/>
      <c r="C22" s="32"/>
      <c r="D22" s="32"/>
      <c r="E22" s="32"/>
      <c r="F22" s="32"/>
      <c r="G22" s="65"/>
      <c r="H22" s="11"/>
    </row>
    <row r="23" spans="1:8" ht="12.75">
      <c r="A23" s="68" t="str">
        <f>'U.E. ALZIRA'!AR3</f>
        <v>Sueca</v>
      </c>
      <c r="B23" s="32">
        <f>'Gols encaixats'!B23</f>
        <v>0</v>
      </c>
      <c r="C23" s="32">
        <f>'Gols encaixats'!C23</f>
        <v>0</v>
      </c>
      <c r="D23" s="32">
        <f>'Gols encaixats'!D23</f>
        <v>0</v>
      </c>
      <c r="E23" s="32">
        <f>'Gols encaixats'!E23</f>
        <v>0</v>
      </c>
      <c r="F23" s="32">
        <f>'Gols encaixats'!F23</f>
        <v>0</v>
      </c>
      <c r="G23" s="65">
        <f>'Gols encaixats'!G23</f>
        <v>1</v>
      </c>
      <c r="H23" s="11">
        <f>SUM(B23:G23)</f>
        <v>1</v>
      </c>
    </row>
    <row r="24" spans="1:8" ht="12.75">
      <c r="A24" s="68"/>
      <c r="B24" s="32"/>
      <c r="C24" s="32"/>
      <c r="D24" s="32"/>
      <c r="E24" s="32"/>
      <c r="F24" s="32"/>
      <c r="G24" s="65"/>
      <c r="H24" s="11"/>
    </row>
    <row r="25" spans="1:8" ht="12.75">
      <c r="A25" s="68" t="str">
        <f>'U.E. ALZIRA'!AT3</f>
        <v>Carcaixent</v>
      </c>
      <c r="B25" s="32">
        <f>'Gols encaixats'!B25</f>
        <v>0</v>
      </c>
      <c r="C25" s="32">
        <f>'Gols encaixats'!C25</f>
        <v>0</v>
      </c>
      <c r="D25" s="32">
        <f>'Gols encaixats'!D25</f>
        <v>0</v>
      </c>
      <c r="E25" s="32">
        <f>'Gols encaixats'!E25</f>
        <v>0</v>
      </c>
      <c r="F25" s="32">
        <f>'Gols encaixats'!F25</f>
        <v>0</v>
      </c>
      <c r="G25" s="65">
        <f>'Gols encaixats'!G25</f>
        <v>0</v>
      </c>
      <c r="H25" s="11">
        <f>SUM(B25:G25)</f>
        <v>0</v>
      </c>
    </row>
    <row r="26" spans="1:8" ht="12.75">
      <c r="A26" s="68"/>
      <c r="B26" s="32"/>
      <c r="C26" s="32"/>
      <c r="D26" s="32"/>
      <c r="E26" s="32"/>
      <c r="F26" s="32"/>
      <c r="G26" s="65"/>
      <c r="H26" s="11"/>
    </row>
    <row r="27" spans="1:8" ht="12.75">
      <c r="A27" s="68" t="str">
        <f>'U.E. ALZIRA'!AV3</f>
        <v>Tavernes</v>
      </c>
      <c r="B27" s="32">
        <f>'Gols encaixats'!B27</f>
        <v>0</v>
      </c>
      <c r="C27" s="32">
        <f>'Gols encaixats'!C27</f>
        <v>0</v>
      </c>
      <c r="D27" s="32">
        <f>'Gols encaixats'!D27</f>
        <v>0</v>
      </c>
      <c r="E27" s="32">
        <f>'Gols encaixats'!E27</f>
        <v>0</v>
      </c>
      <c r="F27" s="32">
        <f>'Gols encaixats'!F27</f>
        <v>0</v>
      </c>
      <c r="G27" s="65">
        <f>'Gols encaixats'!G27</f>
        <v>0</v>
      </c>
      <c r="H27" s="11">
        <f>SUM(B27:G27)</f>
        <v>0</v>
      </c>
    </row>
    <row r="28" spans="1:8" ht="12.75">
      <c r="A28" s="68"/>
      <c r="B28" s="32"/>
      <c r="C28" s="32"/>
      <c r="D28" s="32"/>
      <c r="E28" s="32"/>
      <c r="F28" s="32"/>
      <c r="G28" s="65"/>
      <c r="H28" s="11"/>
    </row>
    <row r="29" spans="1:8" ht="12.75">
      <c r="A29" s="68" t="str">
        <f>'U.E. ALZIRA'!AX3</f>
        <v>Enguera</v>
      </c>
      <c r="B29" s="32">
        <f>'Gols encaixats'!B29</f>
        <v>1</v>
      </c>
      <c r="C29" s="32">
        <f>'Gols encaixats'!C29</f>
        <v>0</v>
      </c>
      <c r="D29" s="32">
        <f>'Gols encaixats'!D29</f>
        <v>0</v>
      </c>
      <c r="E29" s="32">
        <f>'Gols encaixats'!E29</f>
        <v>0</v>
      </c>
      <c r="F29" s="32">
        <f>'Gols encaixats'!F29</f>
        <v>0</v>
      </c>
      <c r="G29" s="65">
        <f>'Gols encaixats'!G29</f>
        <v>0</v>
      </c>
      <c r="H29" s="11">
        <f>SUM(B29:G29)</f>
        <v>1</v>
      </c>
    </row>
    <row r="30" spans="1:8" ht="12.75">
      <c r="A30" s="68"/>
      <c r="B30" s="32"/>
      <c r="C30" s="32"/>
      <c r="D30" s="32"/>
      <c r="E30" s="32"/>
      <c r="F30" s="32"/>
      <c r="G30" s="65"/>
      <c r="H30" s="11"/>
    </row>
    <row r="31" spans="1:8" ht="12.75">
      <c r="A31" s="68" t="str">
        <f>'U.E. ALZIRA'!AZ3</f>
        <v>Gandia B</v>
      </c>
      <c r="B31" s="32">
        <f>'Gols encaixats'!B31</f>
        <v>1</v>
      </c>
      <c r="C31" s="32">
        <f>'Gols encaixats'!C31</f>
        <v>0</v>
      </c>
      <c r="D31" s="32">
        <f>'Gols encaixats'!D31</f>
        <v>0</v>
      </c>
      <c r="E31" s="32">
        <f>'Gols encaixats'!E31</f>
        <v>0</v>
      </c>
      <c r="F31" s="32">
        <f>'Gols encaixats'!F31</f>
        <v>0</v>
      </c>
      <c r="G31" s="65">
        <f>'Gols encaixats'!G31</f>
        <v>0</v>
      </c>
      <c r="H31" s="11">
        <f>SUM(B31:G31)</f>
        <v>1</v>
      </c>
    </row>
    <row r="32" spans="1:8" ht="12.75">
      <c r="A32" s="68"/>
      <c r="B32" s="32"/>
      <c r="C32" s="32"/>
      <c r="D32" s="32"/>
      <c r="E32" s="32"/>
      <c r="F32" s="32"/>
      <c r="G32" s="65"/>
      <c r="H32" s="11"/>
    </row>
    <row r="33" spans="1:8" ht="12.75">
      <c r="A33" s="68" t="str">
        <f>'U.E. ALZIRA'!BB3</f>
        <v>Monte Sión</v>
      </c>
      <c r="B33" s="32">
        <f>'Gols encaixats'!B33</f>
        <v>1</v>
      </c>
      <c r="C33" s="32">
        <f>'Gols encaixats'!C33</f>
        <v>0</v>
      </c>
      <c r="D33" s="32">
        <f>'Gols encaixats'!D33</f>
        <v>0</v>
      </c>
      <c r="E33" s="32">
        <f>'Gols encaixats'!E33</f>
        <v>0</v>
      </c>
      <c r="F33" s="32">
        <f>'Gols encaixats'!F33</f>
        <v>0</v>
      </c>
      <c r="G33" s="163">
        <f>'Gols encaixats'!G33</f>
        <v>0</v>
      </c>
      <c r="H33" s="164">
        <f>'Gols encaixats'!H33</f>
        <v>1</v>
      </c>
    </row>
    <row r="34" spans="1:8" ht="12.75">
      <c r="A34" s="68" t="str">
        <f>'U.E. ALZIRA'!BC3</f>
        <v>Barri la Llum</v>
      </c>
      <c r="B34" s="32">
        <f>'Gols encaixats'!B34</f>
        <v>0</v>
      </c>
      <c r="C34" s="32">
        <f>'Gols encaixats'!C34</f>
        <v>0</v>
      </c>
      <c r="D34" s="32">
        <f>'Gols encaixats'!D34</f>
        <v>0</v>
      </c>
      <c r="E34" s="32">
        <f>'Gols encaixats'!E34</f>
        <v>1</v>
      </c>
      <c r="F34" s="32">
        <f>'Gols encaixats'!F34</f>
        <v>0</v>
      </c>
      <c r="G34" s="163">
        <f>'Gols encaixats'!G34</f>
        <v>1</v>
      </c>
      <c r="H34" s="164">
        <f>'Gols encaixats'!H34</f>
        <v>2</v>
      </c>
    </row>
    <row r="35" spans="1:8" ht="12.75">
      <c r="A35" s="68"/>
      <c r="B35" s="32"/>
      <c r="C35" s="32"/>
      <c r="D35" s="32"/>
      <c r="E35" s="32"/>
      <c r="F35" s="32"/>
      <c r="G35" s="163"/>
      <c r="H35" s="164"/>
    </row>
    <row r="36" spans="1:8" ht="12.75">
      <c r="A36" s="68" t="str">
        <f>'U.E. ALZIRA'!BE3</f>
        <v>Picassent</v>
      </c>
      <c r="B36" s="32">
        <f>'Gols encaixats'!B36</f>
        <v>0</v>
      </c>
      <c r="C36" s="32">
        <f>'Gols encaixats'!C36</f>
        <v>0</v>
      </c>
      <c r="D36" s="32">
        <f>'Gols encaixats'!D36</f>
        <v>0</v>
      </c>
      <c r="E36" s="32">
        <f>'Gols encaixats'!E36</f>
        <v>0</v>
      </c>
      <c r="F36" s="32">
        <f>'Gols encaixats'!F36</f>
        <v>0</v>
      </c>
      <c r="G36" s="65">
        <f>'Gols encaixats'!G36</f>
        <v>0</v>
      </c>
      <c r="H36" s="11">
        <f>SUM(B36:G36)</f>
        <v>0</v>
      </c>
    </row>
    <row r="37" spans="1:8" ht="12.75">
      <c r="A37" s="68" t="str">
        <f>'U.E. ALZIRA'!BF3</f>
        <v>Acero</v>
      </c>
      <c r="B37" s="32">
        <f>'Gols encaixats'!B37</f>
        <v>0</v>
      </c>
      <c r="C37" s="32">
        <f>'Gols encaixats'!C37</f>
        <v>1</v>
      </c>
      <c r="D37" s="32">
        <f>'Gols encaixats'!D37</f>
        <v>0</v>
      </c>
      <c r="E37" s="32">
        <f>'Gols encaixats'!E37</f>
        <v>0</v>
      </c>
      <c r="F37" s="32">
        <f>'Gols encaixats'!F37</f>
        <v>0</v>
      </c>
      <c r="G37" s="65">
        <f>'Gols encaixats'!G37</f>
        <v>0</v>
      </c>
      <c r="H37" s="11">
        <f>SUM(B37:G37)</f>
        <v>1</v>
      </c>
    </row>
    <row r="38" spans="1:8" ht="12.75">
      <c r="A38" s="68"/>
      <c r="B38" s="32"/>
      <c r="C38" s="32"/>
      <c r="D38" s="32"/>
      <c r="E38" s="32"/>
      <c r="F38" s="32"/>
      <c r="G38" s="65"/>
      <c r="H38" s="11"/>
    </row>
    <row r="39" spans="1:8" ht="12.75">
      <c r="A39" s="156" t="str">
        <f>'U.E. ALZIRA'!BH3</f>
        <v>Benicàssim</v>
      </c>
      <c r="B39" s="154">
        <f>'Gols encaixats'!B39</f>
        <v>0</v>
      </c>
      <c r="C39" s="154">
        <f>'Gols encaixats'!C39</f>
        <v>1</v>
      </c>
      <c r="D39" s="154">
        <f>'Gols encaixats'!D39</f>
        <v>0</v>
      </c>
      <c r="E39" s="154">
        <f>'Gols encaixats'!E39</f>
        <v>0</v>
      </c>
      <c r="F39" s="154">
        <f>'Gols encaixats'!F39</f>
        <v>1</v>
      </c>
      <c r="G39" s="155">
        <f>'Gols encaixats'!G39</f>
        <v>0</v>
      </c>
      <c r="H39" s="11">
        <f>SUM(B39:G39)</f>
        <v>2</v>
      </c>
    </row>
    <row r="40" spans="1:8" ht="12.75">
      <c r="A40" s="156"/>
      <c r="B40" s="154"/>
      <c r="C40" s="154"/>
      <c r="D40" s="154"/>
      <c r="E40" s="154"/>
      <c r="F40" s="154"/>
      <c r="G40" s="155"/>
      <c r="H40" s="11"/>
    </row>
    <row r="41" spans="1:8" ht="12.75">
      <c r="A41" s="157" t="str">
        <f>'U.E. ALZIRA'!BJ3</f>
        <v>Puçol</v>
      </c>
      <c r="B41" s="154">
        <f>'Gols encaixats'!B41</f>
        <v>1</v>
      </c>
      <c r="C41" s="154">
        <f>'Gols encaixats'!C41</f>
        <v>0</v>
      </c>
      <c r="D41" s="154">
        <f>'Gols encaixats'!D41</f>
        <v>0</v>
      </c>
      <c r="E41" s="154">
        <f>'Gols encaixats'!E41</f>
        <v>0</v>
      </c>
      <c r="F41" s="154">
        <f>'Gols encaixats'!F41</f>
        <v>0</v>
      </c>
      <c r="G41" s="155">
        <f>'Gols encaixats'!G41</f>
        <v>0</v>
      </c>
      <c r="H41" s="11">
        <f>SUM(B41:G41)</f>
        <v>1</v>
      </c>
    </row>
    <row r="42" spans="1:8" ht="13.5" thickBot="1">
      <c r="A42" s="152"/>
      <c r="B42" s="74"/>
      <c r="C42" s="74"/>
      <c r="D42" s="74"/>
      <c r="E42" s="74"/>
      <c r="F42" s="74"/>
      <c r="G42" s="75"/>
      <c r="H42" s="13"/>
    </row>
    <row r="43" spans="1:14" ht="14.25" thickBot="1" thickTop="1">
      <c r="A43" s="40" t="s">
        <v>38</v>
      </c>
      <c r="B43" s="41"/>
      <c r="C43" s="42"/>
      <c r="D43" s="43" t="s">
        <v>25</v>
      </c>
      <c r="E43" s="42"/>
      <c r="F43" s="43"/>
      <c r="G43" s="42"/>
      <c r="H43" s="41"/>
      <c r="I43" s="42"/>
      <c r="J43" s="43" t="s">
        <v>26</v>
      </c>
      <c r="K43" s="42"/>
      <c r="L43" s="43"/>
      <c r="M43" s="44"/>
      <c r="N43" s="45" t="s">
        <v>36</v>
      </c>
    </row>
    <row r="44" spans="1:14" ht="13.5" thickTop="1">
      <c r="A44" s="46"/>
      <c r="B44" s="47" t="s">
        <v>27</v>
      </c>
      <c r="C44" s="48"/>
      <c r="D44" s="49" t="s">
        <v>28</v>
      </c>
      <c r="E44" s="48"/>
      <c r="F44" s="49" t="s">
        <v>29</v>
      </c>
      <c r="G44" s="50"/>
      <c r="H44" s="51" t="s">
        <v>30</v>
      </c>
      <c r="I44" s="52"/>
      <c r="J44" s="53" t="s">
        <v>31</v>
      </c>
      <c r="K44" s="52"/>
      <c r="L44" s="53" t="s">
        <v>32</v>
      </c>
      <c r="M44" s="54"/>
      <c r="N44" s="59"/>
    </row>
    <row r="45" spans="1:14" ht="13.5" thickBot="1">
      <c r="A45" s="55"/>
      <c r="B45" s="56">
        <f>SUM(B3:B42)</f>
        <v>4</v>
      </c>
      <c r="C45" s="57">
        <f>(B45/N45)</f>
        <v>0.21052631578947367</v>
      </c>
      <c r="D45" s="36">
        <f>SUM(C3:C42)</f>
        <v>2</v>
      </c>
      <c r="E45" s="57">
        <f>(D45/N45)</f>
        <v>0.10526315789473684</v>
      </c>
      <c r="F45" s="36">
        <f>SUM(D3:D42)</f>
        <v>5</v>
      </c>
      <c r="G45" s="58">
        <f>(F45/N45)</f>
        <v>0.2631578947368421</v>
      </c>
      <c r="H45" s="56">
        <f>SUM(E3:E42)</f>
        <v>2</v>
      </c>
      <c r="I45" s="57">
        <f>(H45/N45)</f>
        <v>0.10526315789473684</v>
      </c>
      <c r="J45" s="36">
        <f>SUM(F3:F42)</f>
        <v>1</v>
      </c>
      <c r="K45" s="57">
        <f>(J45/N45)</f>
        <v>0.05263157894736842</v>
      </c>
      <c r="L45" s="36">
        <f>SUM(G3:G42)</f>
        <v>5</v>
      </c>
      <c r="M45" s="58">
        <f>(L45/N45)</f>
        <v>0.2631578947368421</v>
      </c>
      <c r="N45" s="60">
        <f>SUM(H3:H42)</f>
        <v>19</v>
      </c>
    </row>
    <row r="46" ht="13.5" thickTop="1"/>
    <row r="47" spans="1:14" s="62" customFormat="1" ht="12.75">
      <c r="A47" s="61"/>
      <c r="B47" s="39"/>
      <c r="D47" s="39"/>
      <c r="F47" s="39"/>
      <c r="H47" s="39"/>
      <c r="J47" s="39"/>
      <c r="L47" s="39"/>
      <c r="M47" s="13"/>
      <c r="N47" s="63"/>
    </row>
    <row r="48" spans="1:13" s="62" customFormat="1" ht="12.75">
      <c r="A48" s="10"/>
      <c r="B48" s="14"/>
      <c r="D48" s="14"/>
      <c r="F48" s="14"/>
      <c r="H48" s="14"/>
      <c r="J48" s="14"/>
      <c r="L48" s="14"/>
      <c r="M48" s="13"/>
    </row>
    <row r="49" spans="1:14" s="62" customFormat="1" ht="12.75">
      <c r="A49" s="10"/>
      <c r="B49" s="13"/>
      <c r="C49" s="64"/>
      <c r="D49" s="13"/>
      <c r="E49" s="64"/>
      <c r="F49" s="13"/>
      <c r="G49" s="64"/>
      <c r="H49" s="13"/>
      <c r="I49" s="64"/>
      <c r="J49" s="13"/>
      <c r="K49" s="64"/>
      <c r="L49" s="13"/>
      <c r="M49" s="64"/>
      <c r="N49" s="10"/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M5"/>
  <sheetViews>
    <sheetView zoomScalePageLayoutView="0" workbookViewId="0" topLeftCell="H1">
      <selection activeCell="AM4" sqref="AM4"/>
    </sheetView>
  </sheetViews>
  <sheetFormatPr defaultColWidth="11.421875" defaultRowHeight="12.75"/>
  <cols>
    <col min="1" max="1" width="12.7109375" style="0" customWidth="1"/>
    <col min="2" max="3" width="3.00390625" style="1" customWidth="1"/>
    <col min="4" max="4" width="3.00390625" style="1" bestFit="1" customWidth="1"/>
    <col min="5" max="7" width="3.00390625" style="1" customWidth="1"/>
    <col min="8" max="8" width="3.00390625" style="1" bestFit="1" customWidth="1"/>
    <col min="9" max="35" width="3.00390625" style="1" customWidth="1"/>
    <col min="36" max="39" width="3.00390625" style="1" bestFit="1" customWidth="1"/>
  </cols>
  <sheetData>
    <row r="1" spans="2:39" s="37" customFormat="1" ht="12.75">
      <c r="B1" s="38">
        <v>1</v>
      </c>
      <c r="C1" s="38">
        <v>2</v>
      </c>
      <c r="D1" s="38">
        <v>3</v>
      </c>
      <c r="E1" s="38">
        <v>4</v>
      </c>
      <c r="F1" s="38">
        <v>5</v>
      </c>
      <c r="G1" s="38">
        <v>6</v>
      </c>
      <c r="H1" s="38">
        <v>7</v>
      </c>
      <c r="I1" s="38">
        <v>8</v>
      </c>
      <c r="J1" s="38">
        <v>9</v>
      </c>
      <c r="K1" s="38">
        <v>10</v>
      </c>
      <c r="L1" s="38">
        <v>11</v>
      </c>
      <c r="M1" s="38">
        <v>12</v>
      </c>
      <c r="N1" s="38">
        <v>13</v>
      </c>
      <c r="O1" s="38">
        <v>14</v>
      </c>
      <c r="P1" s="38">
        <v>15</v>
      </c>
      <c r="Q1" s="38">
        <v>16</v>
      </c>
      <c r="R1" s="38">
        <v>17</v>
      </c>
      <c r="S1" s="38">
        <v>18</v>
      </c>
      <c r="T1" s="38">
        <v>19</v>
      </c>
      <c r="U1" s="38">
        <v>20</v>
      </c>
      <c r="V1" s="38">
        <v>21</v>
      </c>
      <c r="W1" s="38">
        <v>22</v>
      </c>
      <c r="X1" s="38">
        <v>23</v>
      </c>
      <c r="Y1" s="38">
        <v>24</v>
      </c>
      <c r="Z1" s="38">
        <v>25</v>
      </c>
      <c r="AA1" s="38">
        <v>26</v>
      </c>
      <c r="AB1" s="38">
        <v>27</v>
      </c>
      <c r="AC1" s="38">
        <v>28</v>
      </c>
      <c r="AD1" s="38">
        <v>29</v>
      </c>
      <c r="AE1" s="38">
        <v>30</v>
      </c>
      <c r="AF1" s="38">
        <v>31</v>
      </c>
      <c r="AG1" s="38">
        <v>32</v>
      </c>
      <c r="AH1" s="38">
        <v>33</v>
      </c>
      <c r="AI1" s="38">
        <v>34</v>
      </c>
      <c r="AJ1" s="38">
        <v>35</v>
      </c>
      <c r="AK1" s="38">
        <v>36</v>
      </c>
      <c r="AL1" s="38">
        <v>37</v>
      </c>
      <c r="AM1" s="38">
        <v>38</v>
      </c>
    </row>
    <row r="2" spans="1:35" ht="12.75">
      <c r="A2" t="s">
        <v>33</v>
      </c>
      <c r="B2" s="1">
        <v>13</v>
      </c>
      <c r="C2" s="1">
        <v>16</v>
      </c>
      <c r="D2" s="1">
        <v>10</v>
      </c>
      <c r="E2" s="1">
        <v>12</v>
      </c>
      <c r="F2" s="1">
        <v>8</v>
      </c>
      <c r="G2" s="1">
        <v>9</v>
      </c>
      <c r="H2" s="1">
        <v>10</v>
      </c>
      <c r="I2" s="1">
        <v>16</v>
      </c>
      <c r="J2" s="1">
        <v>13</v>
      </c>
      <c r="K2" s="1">
        <v>11</v>
      </c>
      <c r="L2" s="1">
        <v>9</v>
      </c>
      <c r="M2" s="1">
        <v>6</v>
      </c>
      <c r="N2" s="1">
        <v>6</v>
      </c>
      <c r="O2" s="1">
        <v>5</v>
      </c>
      <c r="P2" s="1">
        <v>5</v>
      </c>
      <c r="Q2" s="1">
        <v>5</v>
      </c>
      <c r="R2" s="1">
        <v>5</v>
      </c>
      <c r="S2" s="1">
        <v>4</v>
      </c>
      <c r="T2" s="1">
        <v>3</v>
      </c>
      <c r="U2" s="1">
        <v>4</v>
      </c>
      <c r="V2" s="1">
        <v>4</v>
      </c>
      <c r="W2" s="1">
        <v>4</v>
      </c>
      <c r="X2" s="1">
        <v>4</v>
      </c>
      <c r="Y2" s="1">
        <v>4</v>
      </c>
      <c r="Z2" s="1">
        <v>4</v>
      </c>
      <c r="AA2" s="1">
        <v>4</v>
      </c>
      <c r="AB2" s="1">
        <v>4</v>
      </c>
      <c r="AC2" s="1">
        <v>4</v>
      </c>
      <c r="AD2" s="1">
        <v>4</v>
      </c>
      <c r="AE2" s="1">
        <v>4</v>
      </c>
      <c r="AF2" s="1">
        <v>3</v>
      </c>
      <c r="AG2" s="1">
        <v>4</v>
      </c>
      <c r="AH2" s="1">
        <v>4</v>
      </c>
      <c r="AI2" s="1">
        <v>3</v>
      </c>
    </row>
    <row r="4" spans="1:38" ht="12.75">
      <c r="A4" t="s">
        <v>146</v>
      </c>
      <c r="B4" s="1">
        <v>13</v>
      </c>
      <c r="C4" s="1">
        <v>16</v>
      </c>
      <c r="D4" s="1">
        <v>10</v>
      </c>
      <c r="E4" s="1">
        <v>12</v>
      </c>
      <c r="F4" s="1">
        <v>8</v>
      </c>
      <c r="G4" s="1">
        <v>9</v>
      </c>
      <c r="H4" s="1">
        <v>10</v>
      </c>
      <c r="I4" s="1">
        <v>16</v>
      </c>
      <c r="J4" s="1">
        <v>13</v>
      </c>
      <c r="K4" s="1">
        <v>11</v>
      </c>
      <c r="L4" s="1">
        <v>9</v>
      </c>
      <c r="M4" s="1">
        <v>6</v>
      </c>
      <c r="N4" s="1">
        <v>6</v>
      </c>
      <c r="O4" s="1">
        <v>5</v>
      </c>
      <c r="P4" s="1">
        <v>5</v>
      </c>
      <c r="Q4" s="1">
        <v>5</v>
      </c>
      <c r="R4" s="1">
        <v>5</v>
      </c>
      <c r="S4" s="1">
        <v>4</v>
      </c>
      <c r="T4" s="1">
        <v>3</v>
      </c>
      <c r="U4" s="1">
        <v>4</v>
      </c>
      <c r="V4" s="1">
        <v>4</v>
      </c>
      <c r="W4" s="1">
        <v>4</v>
      </c>
      <c r="X4" s="1">
        <v>4</v>
      </c>
      <c r="Y4" s="1">
        <v>4</v>
      </c>
      <c r="Z4" s="1">
        <v>4</v>
      </c>
      <c r="AA4" s="1">
        <v>4</v>
      </c>
      <c r="AH4" s="1">
        <v>3</v>
      </c>
      <c r="AI4" s="1">
        <v>3</v>
      </c>
      <c r="AJ4" s="1">
        <v>3</v>
      </c>
      <c r="AK4" s="1">
        <v>2</v>
      </c>
      <c r="AL4" s="1">
        <v>2</v>
      </c>
    </row>
    <row r="5" ht="12.75">
      <c r="A5" t="s">
        <v>147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Algezira Vídeo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Chordà i Argente</dc:creator>
  <cp:keywords/>
  <dc:description/>
  <cp:lastModifiedBy>David</cp:lastModifiedBy>
  <cp:lastPrinted>2016-07-31T12:52:35Z</cp:lastPrinted>
  <dcterms:created xsi:type="dcterms:W3CDTF">1998-08-31T09:37:34Z</dcterms:created>
  <dcterms:modified xsi:type="dcterms:W3CDTF">2020-05-30T16:16:17Z</dcterms:modified>
  <cp:category/>
  <cp:version/>
  <cp:contentType/>
  <cp:contentStatus/>
</cp:coreProperties>
</file>