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385" yWindow="630" windowWidth="15405" windowHeight="6330" tabRatio="925"/>
  </bookViews>
  <sheets>
    <sheet name="U.E. ALZIRA" sheetId="5" r:id="rId1"/>
    <sheet name="Gols marcats" sheetId="17" r:id="rId2"/>
    <sheet name="Gols encaixats" sheetId="23" r:id="rId3"/>
    <sheet name="G.m.casa" sheetId="26" r:id="rId4"/>
    <sheet name="G.e.casa" sheetId="27" r:id="rId5"/>
    <sheet name="G.m.fora" sheetId="28" r:id="rId6"/>
    <sheet name="G.e.fora" sheetId="25" r:id="rId7"/>
    <sheet name="Gr. class. 38" sheetId="43" r:id="rId8"/>
    <sheet name="Classificacions" sheetId="20" r:id="rId9"/>
    <sheet name="Gr. Class. 42" sheetId="45" state="hidden" r:id="rId10"/>
    <sheet name="Gols marcats per quarts" sheetId="29" r:id="rId11"/>
    <sheet name="Gols encaixats per quarts" sheetId="30" r:id="rId12"/>
    <sheet name="Gols marcats per parts" sheetId="31" r:id="rId13"/>
    <sheet name="Gols marcats per terços" sheetId="32" r:id="rId14"/>
    <sheet name="Gols encaixats per parts" sheetId="33" r:id="rId15"/>
    <sheet name="Gols encaixats per terços" sheetId="34" r:id="rId16"/>
  </sheets>
  <definedNames>
    <definedName name="_xlnm.Print_Area" localSheetId="1">'Gols marcats'!$1:$1048576</definedName>
    <definedName name="_xlnm.Print_Area" localSheetId="0">'U.E. ALZIRA'!$1:$1048576</definedName>
  </definedNames>
  <calcPr calcId="124519"/>
</workbook>
</file>

<file path=xl/calcChain.xml><?xml version="1.0" encoding="utf-8"?>
<calcChain xmlns="http://schemas.openxmlformats.org/spreadsheetml/2006/main">
  <c r="V67" i="5"/>
  <c r="FB29"/>
  <c r="FC29"/>
  <c r="FD29"/>
  <c r="FB30"/>
  <c r="FC30"/>
  <c r="FD30"/>
  <c r="FB31"/>
  <c r="FC31"/>
  <c r="FD31"/>
  <c r="FB32"/>
  <c r="FC32"/>
  <c r="FD32"/>
  <c r="FB33"/>
  <c r="FC33"/>
  <c r="FD33"/>
  <c r="FB34"/>
  <c r="FC34"/>
  <c r="FD34"/>
  <c r="FB35"/>
  <c r="FC35"/>
  <c r="FD35"/>
  <c r="FB36"/>
  <c r="FC36"/>
  <c r="FD36"/>
  <c r="FB37"/>
  <c r="FC37"/>
  <c r="FD37"/>
  <c r="R6"/>
  <c r="S6"/>
  <c r="U6" s="1"/>
  <c r="T6"/>
  <c r="R7"/>
  <c r="S7"/>
  <c r="U7" s="1"/>
  <c r="T7"/>
  <c r="R8"/>
  <c r="S8"/>
  <c r="T8"/>
  <c r="R9"/>
  <c r="S9"/>
  <c r="T9"/>
  <c r="R10"/>
  <c r="S10"/>
  <c r="U10" s="1"/>
  <c r="T10"/>
  <c r="R11"/>
  <c r="S11"/>
  <c r="U11" s="1"/>
  <c r="T11"/>
  <c r="R12"/>
  <c r="S12"/>
  <c r="U12" s="1"/>
  <c r="T12"/>
  <c r="R13"/>
  <c r="S13"/>
  <c r="U13" s="1"/>
  <c r="T13"/>
  <c r="R14"/>
  <c r="S14"/>
  <c r="U14" s="1"/>
  <c r="T14"/>
  <c r="R15"/>
  <c r="S15"/>
  <c r="U15" s="1"/>
  <c r="T15"/>
  <c r="R16"/>
  <c r="S16"/>
  <c r="U16" s="1"/>
  <c r="T16"/>
  <c r="R17"/>
  <c r="S17"/>
  <c r="U17" s="1"/>
  <c r="T17"/>
  <c r="R18"/>
  <c r="S18"/>
  <c r="U18" s="1"/>
  <c r="T18"/>
  <c r="R19"/>
  <c r="S19"/>
  <c r="U19" s="1"/>
  <c r="T19"/>
  <c r="R20"/>
  <c r="S20"/>
  <c r="U20" s="1"/>
  <c r="T20"/>
  <c r="R21"/>
  <c r="S21"/>
  <c r="U21" s="1"/>
  <c r="T21"/>
  <c r="R22"/>
  <c r="S22"/>
  <c r="U22" s="1"/>
  <c r="T22"/>
  <c r="R23"/>
  <c r="S23"/>
  <c r="U23" s="1"/>
  <c r="T23"/>
  <c r="R24"/>
  <c r="S24"/>
  <c r="U24" s="1"/>
  <c r="T24"/>
  <c r="R25"/>
  <c r="S25"/>
  <c r="U25" s="1"/>
  <c r="T25"/>
  <c r="R26"/>
  <c r="S26"/>
  <c r="U26" s="1"/>
  <c r="T26"/>
  <c r="R27"/>
  <c r="S27"/>
  <c r="U27" s="1"/>
  <c r="T27"/>
  <c r="R28"/>
  <c r="S28"/>
  <c r="U28" s="1"/>
  <c r="T28"/>
  <c r="R29"/>
  <c r="S29"/>
  <c r="U29" s="1"/>
  <c r="T29"/>
  <c r="R30"/>
  <c r="S30"/>
  <c r="T30"/>
  <c r="R31"/>
  <c r="S31"/>
  <c r="U31" s="1"/>
  <c r="T31"/>
  <c r="R32"/>
  <c r="S32"/>
  <c r="U32" s="1"/>
  <c r="T32"/>
  <c r="R33"/>
  <c r="S33"/>
  <c r="U33" s="1"/>
  <c r="T33"/>
  <c r="R34"/>
  <c r="S34"/>
  <c r="T34"/>
  <c r="R35"/>
  <c r="S35"/>
  <c r="U35" s="1"/>
  <c r="T35"/>
  <c r="R36"/>
  <c r="S36"/>
  <c r="U36" s="1"/>
  <c r="T36"/>
  <c r="R37"/>
  <c r="S37"/>
  <c r="U37" s="1"/>
  <c r="T37"/>
  <c r="R38"/>
  <c r="S38"/>
  <c r="T38"/>
  <c r="R39"/>
  <c r="S39"/>
  <c r="T39"/>
  <c r="R40"/>
  <c r="S40"/>
  <c r="U40" s="1"/>
  <c r="T40"/>
  <c r="R41"/>
  <c r="S41"/>
  <c r="U41" s="1"/>
  <c r="T41"/>
  <c r="R42"/>
  <c r="S42"/>
  <c r="U42" s="1"/>
  <c r="T42"/>
  <c r="R43"/>
  <c r="S43"/>
  <c r="U43" s="1"/>
  <c r="T43"/>
  <c r="R44"/>
  <c r="S44"/>
  <c r="U44" s="1"/>
  <c r="T44"/>
  <c r="R45"/>
  <c r="S45"/>
  <c r="U45" s="1"/>
  <c r="T45"/>
  <c r="R46"/>
  <c r="S46"/>
  <c r="U46" s="1"/>
  <c r="T46"/>
  <c r="R47"/>
  <c r="S47"/>
  <c r="U47" s="1"/>
  <c r="T47"/>
  <c r="R48"/>
  <c r="S48"/>
  <c r="U48" s="1"/>
  <c r="T48"/>
  <c r="R49"/>
  <c r="S49"/>
  <c r="U49" s="1"/>
  <c r="T49"/>
  <c r="R50"/>
  <c r="S50"/>
  <c r="U50" s="1"/>
  <c r="T50"/>
  <c r="R51"/>
  <c r="S51"/>
  <c r="U51" s="1"/>
  <c r="T51"/>
  <c r="R52"/>
  <c r="S52"/>
  <c r="U52" s="1"/>
  <c r="T52"/>
  <c r="R53"/>
  <c r="S53"/>
  <c r="U53" s="1"/>
  <c r="T53"/>
  <c r="R54"/>
  <c r="S54"/>
  <c r="U54" s="1"/>
  <c r="T54"/>
  <c r="R55"/>
  <c r="S55"/>
  <c r="U55" s="1"/>
  <c r="T55"/>
  <c r="R56"/>
  <c r="S56"/>
  <c r="T56"/>
  <c r="R57"/>
  <c r="S57"/>
  <c r="T57"/>
  <c r="R58"/>
  <c r="S58"/>
  <c r="U58" s="1"/>
  <c r="T58"/>
  <c r="R59"/>
  <c r="S59"/>
  <c r="U59" s="1"/>
  <c r="T59"/>
  <c r="R60"/>
  <c r="S60"/>
  <c r="T60"/>
  <c r="R61"/>
  <c r="S61"/>
  <c r="T61"/>
  <c r="R62"/>
  <c r="S62"/>
  <c r="U62" s="1"/>
  <c r="T62"/>
  <c r="R63"/>
  <c r="S63"/>
  <c r="U63" s="1"/>
  <c r="T63"/>
  <c r="R64"/>
  <c r="S64"/>
  <c r="T64"/>
  <c r="R65"/>
  <c r="S65"/>
  <c r="T65"/>
  <c r="R66"/>
  <c r="S66"/>
  <c r="U66" s="1"/>
  <c r="T66"/>
  <c r="T5"/>
  <c r="U39" l="1"/>
  <c r="U34"/>
  <c r="U30"/>
  <c r="U38"/>
  <c r="U9"/>
  <c r="U8"/>
  <c r="U65"/>
  <c r="U64"/>
  <c r="U61"/>
  <c r="U60"/>
  <c r="U56"/>
  <c r="U57"/>
  <c r="V26"/>
  <c r="V27"/>
  <c r="V28"/>
  <c r="V30"/>
  <c r="U5"/>
  <c r="S5"/>
  <c r="B4" i="25"/>
  <c r="C4"/>
  <c r="D4"/>
  <c r="E4"/>
  <c r="F4"/>
  <c r="G4"/>
  <c r="B5"/>
  <c r="C5"/>
  <c r="D5"/>
  <c r="E5"/>
  <c r="F5"/>
  <c r="G5"/>
  <c r="B6"/>
  <c r="C6"/>
  <c r="D6"/>
  <c r="E6"/>
  <c r="F6"/>
  <c r="G6"/>
  <c r="B7"/>
  <c r="C7"/>
  <c r="D7"/>
  <c r="E7"/>
  <c r="F7"/>
  <c r="G7"/>
  <c r="B8"/>
  <c r="C8"/>
  <c r="D8"/>
  <c r="E8"/>
  <c r="F8"/>
  <c r="G8"/>
  <c r="B9"/>
  <c r="C9"/>
  <c r="D9"/>
  <c r="E9"/>
  <c r="F9"/>
  <c r="G9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4" i="28"/>
  <c r="C4"/>
  <c r="D4"/>
  <c r="E4"/>
  <c r="F4"/>
  <c r="G4"/>
  <c r="B5"/>
  <c r="C5"/>
  <c r="D5"/>
  <c r="E5"/>
  <c r="F5"/>
  <c r="G5"/>
  <c r="B6"/>
  <c r="C6"/>
  <c r="D6"/>
  <c r="E6"/>
  <c r="F6"/>
  <c r="G6"/>
  <c r="B7"/>
  <c r="C7"/>
  <c r="D7"/>
  <c r="E7"/>
  <c r="F7"/>
  <c r="G7"/>
  <c r="B8"/>
  <c r="C8"/>
  <c r="D8"/>
  <c r="E8"/>
  <c r="F8"/>
  <c r="G8"/>
  <c r="B9"/>
  <c r="C9"/>
  <c r="D9"/>
  <c r="E9"/>
  <c r="F9"/>
  <c r="G9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5" i="27"/>
  <c r="C5"/>
  <c r="D5"/>
  <c r="E5"/>
  <c r="F5"/>
  <c r="G5"/>
  <c r="H5"/>
  <c r="B6"/>
  <c r="C6"/>
  <c r="D6"/>
  <c r="E6"/>
  <c r="F6"/>
  <c r="G6"/>
  <c r="H6"/>
  <c r="B7"/>
  <c r="C7"/>
  <c r="D7"/>
  <c r="E7"/>
  <c r="F7"/>
  <c r="G7"/>
  <c r="H7"/>
  <c r="B8"/>
  <c r="C8"/>
  <c r="D8"/>
  <c r="E8"/>
  <c r="F8"/>
  <c r="G8"/>
  <c r="H8"/>
  <c r="B9"/>
  <c r="C9"/>
  <c r="D9"/>
  <c r="E9"/>
  <c r="F9"/>
  <c r="G9"/>
  <c r="H9"/>
  <c r="B10"/>
  <c r="C10"/>
  <c r="D10"/>
  <c r="E10"/>
  <c r="F10"/>
  <c r="G10"/>
  <c r="H10"/>
  <c r="B11"/>
  <c r="C11"/>
  <c r="D11"/>
  <c r="E11"/>
  <c r="F11"/>
  <c r="G11"/>
  <c r="H11"/>
  <c r="B12"/>
  <c r="C12"/>
  <c r="D12"/>
  <c r="E12"/>
  <c r="F12"/>
  <c r="G12"/>
  <c r="H12"/>
  <c r="B13"/>
  <c r="C13"/>
  <c r="D13"/>
  <c r="E13"/>
  <c r="F13"/>
  <c r="G13"/>
  <c r="H13"/>
  <c r="B14"/>
  <c r="C14"/>
  <c r="D14"/>
  <c r="E14"/>
  <c r="F14"/>
  <c r="G14"/>
  <c r="H14"/>
  <c r="B15"/>
  <c r="C15"/>
  <c r="D15"/>
  <c r="E15"/>
  <c r="F15"/>
  <c r="G15"/>
  <c r="H15"/>
  <c r="B16"/>
  <c r="C16"/>
  <c r="D16"/>
  <c r="E16"/>
  <c r="F16"/>
  <c r="G16"/>
  <c r="H16"/>
  <c r="B17"/>
  <c r="C17"/>
  <c r="D17"/>
  <c r="E17"/>
  <c r="F17"/>
  <c r="G17"/>
  <c r="H17"/>
  <c r="B18"/>
  <c r="C18"/>
  <c r="D18"/>
  <c r="E18"/>
  <c r="F18"/>
  <c r="G18"/>
  <c r="H18"/>
  <c r="B19"/>
  <c r="C19"/>
  <c r="D19"/>
  <c r="E19"/>
  <c r="F19"/>
  <c r="G19"/>
  <c r="H19"/>
  <c r="B20"/>
  <c r="C20"/>
  <c r="D20"/>
  <c r="E20"/>
  <c r="F20"/>
  <c r="G20"/>
  <c r="H20"/>
  <c r="B21"/>
  <c r="C21"/>
  <c r="D21"/>
  <c r="E21"/>
  <c r="F21"/>
  <c r="G21"/>
  <c r="H21"/>
  <c r="B22"/>
  <c r="C22"/>
  <c r="D22"/>
  <c r="E22"/>
  <c r="F22"/>
  <c r="G22"/>
  <c r="H22"/>
  <c r="B23"/>
  <c r="C23"/>
  <c r="D23"/>
  <c r="E23"/>
  <c r="F23"/>
  <c r="G23"/>
  <c r="H23"/>
  <c r="B24"/>
  <c r="C24"/>
  <c r="D24"/>
  <c r="E24"/>
  <c r="F24"/>
  <c r="G24"/>
  <c r="H24"/>
  <c r="B25"/>
  <c r="C25"/>
  <c r="D25"/>
  <c r="E25"/>
  <c r="F25"/>
  <c r="G25"/>
  <c r="H25"/>
  <c r="B26"/>
  <c r="C26"/>
  <c r="D26"/>
  <c r="E26"/>
  <c r="F26"/>
  <c r="G26"/>
  <c r="H26"/>
  <c r="B27"/>
  <c r="C27"/>
  <c r="D27"/>
  <c r="E27"/>
  <c r="F27"/>
  <c r="G27"/>
  <c r="H27"/>
  <c r="B28"/>
  <c r="C28"/>
  <c r="D28"/>
  <c r="E28"/>
  <c r="F28"/>
  <c r="G28"/>
  <c r="H28"/>
  <c r="B29"/>
  <c r="C29"/>
  <c r="D29"/>
  <c r="E29"/>
  <c r="F29"/>
  <c r="G29"/>
  <c r="H29"/>
  <c r="B30"/>
  <c r="C30"/>
  <c r="D30"/>
  <c r="E30"/>
  <c r="F30"/>
  <c r="G30"/>
  <c r="H30"/>
  <c r="B31"/>
  <c r="C31"/>
  <c r="D31"/>
  <c r="E31"/>
  <c r="F31"/>
  <c r="G31"/>
  <c r="H31"/>
  <c r="B32"/>
  <c r="C32"/>
  <c r="D32"/>
  <c r="E32"/>
  <c r="F32"/>
  <c r="G32"/>
  <c r="H32"/>
  <c r="B33"/>
  <c r="C33"/>
  <c r="D33"/>
  <c r="E33"/>
  <c r="F33"/>
  <c r="G33"/>
  <c r="H33"/>
  <c r="B34"/>
  <c r="C34"/>
  <c r="D34"/>
  <c r="E34"/>
  <c r="F34"/>
  <c r="G34"/>
  <c r="H34"/>
  <c r="B35"/>
  <c r="C35"/>
  <c r="D35"/>
  <c r="E35"/>
  <c r="F35"/>
  <c r="G35"/>
  <c r="H35"/>
  <c r="B36"/>
  <c r="C36"/>
  <c r="D36"/>
  <c r="E36"/>
  <c r="F36"/>
  <c r="G36"/>
  <c r="H36"/>
  <c r="B37"/>
  <c r="C37"/>
  <c r="D37"/>
  <c r="E37"/>
  <c r="F37"/>
  <c r="G37"/>
  <c r="H37"/>
  <c r="B38"/>
  <c r="C38"/>
  <c r="D38"/>
  <c r="E38"/>
  <c r="F38"/>
  <c r="G38"/>
  <c r="H38"/>
  <c r="B39"/>
  <c r="C39"/>
  <c r="D39"/>
  <c r="E39"/>
  <c r="F39"/>
  <c r="G39"/>
  <c r="H39"/>
  <c r="B40"/>
  <c r="C40"/>
  <c r="D40"/>
  <c r="E40"/>
  <c r="F40"/>
  <c r="G40"/>
  <c r="H40"/>
  <c r="B41"/>
  <c r="C41"/>
  <c r="D41"/>
  <c r="E41"/>
  <c r="F41"/>
  <c r="G41"/>
  <c r="H41"/>
  <c r="B42"/>
  <c r="C42"/>
  <c r="D42"/>
  <c r="E42"/>
  <c r="F42"/>
  <c r="G42"/>
  <c r="H42"/>
  <c r="B43"/>
  <c r="C43"/>
  <c r="D43"/>
  <c r="E43"/>
  <c r="F43"/>
  <c r="G43"/>
  <c r="H43"/>
  <c r="B44"/>
  <c r="C44"/>
  <c r="D44"/>
  <c r="E44"/>
  <c r="F44"/>
  <c r="G44"/>
  <c r="H44"/>
  <c r="B45"/>
  <c r="C45"/>
  <c r="D45"/>
  <c r="E45"/>
  <c r="F45"/>
  <c r="G45"/>
  <c r="H45"/>
  <c r="B46"/>
  <c r="C46"/>
  <c r="D46"/>
  <c r="E46"/>
  <c r="F46"/>
  <c r="G46"/>
  <c r="H46"/>
  <c r="B3"/>
  <c r="C3"/>
  <c r="D3"/>
  <c r="E3"/>
  <c r="F3"/>
  <c r="G3"/>
  <c r="H3"/>
  <c r="B5" i="26"/>
  <c r="C5"/>
  <c r="D5"/>
  <c r="E5"/>
  <c r="F5"/>
  <c r="G5"/>
  <c r="B6"/>
  <c r="C6"/>
  <c r="D6"/>
  <c r="E6"/>
  <c r="F6"/>
  <c r="G6"/>
  <c r="B7"/>
  <c r="C7"/>
  <c r="D7"/>
  <c r="E7"/>
  <c r="F7"/>
  <c r="G7"/>
  <c r="B8"/>
  <c r="C8"/>
  <c r="D8"/>
  <c r="E8"/>
  <c r="F8"/>
  <c r="G8"/>
  <c r="B9"/>
  <c r="C9"/>
  <c r="D9"/>
  <c r="E9"/>
  <c r="F9"/>
  <c r="G9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3"/>
  <c r="C3"/>
  <c r="D3"/>
  <c r="E3"/>
  <c r="F3"/>
  <c r="G3"/>
  <c r="H4" i="17"/>
  <c r="N53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3"/>
  <c r="V11" i="5"/>
  <c r="V12"/>
  <c r="V13"/>
  <c r="V14"/>
  <c r="V15"/>
  <c r="V16"/>
  <c r="V19"/>
  <c r="V38"/>
  <c r="V39"/>
  <c r="V40"/>
  <c r="V41"/>
  <c r="V42"/>
  <c r="V44"/>
  <c r="V45"/>
  <c r="V46"/>
  <c r="V47"/>
  <c r="V48"/>
  <c r="V49"/>
  <c r="V50"/>
  <c r="V51"/>
  <c r="V52"/>
  <c r="V53"/>
  <c r="V54"/>
  <c r="V60"/>
  <c r="V63"/>
  <c r="V5"/>
  <c r="R5"/>
  <c r="F5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D8"/>
  <c r="BJ70"/>
  <c r="BK70"/>
  <c r="BL70"/>
  <c r="BM70"/>
  <c r="BN70"/>
  <c r="BO70"/>
  <c r="L14"/>
  <c r="L39"/>
  <c r="L38"/>
  <c r="L37"/>
  <c r="L36"/>
  <c r="L35"/>
  <c r="L34"/>
  <c r="L33"/>
  <c r="L32"/>
  <c r="L27"/>
  <c r="D24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5"/>
  <c r="D33"/>
  <c r="D34"/>
  <c r="D35"/>
  <c r="D36"/>
  <c r="D37"/>
  <c r="D9"/>
  <c r="HA9"/>
  <c r="V9" s="1"/>
  <c r="L10"/>
  <c r="B47" i="2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47" i="26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4" i="27"/>
  <c r="C4"/>
  <c r="D4"/>
  <c r="F53" s="1"/>
  <c r="E4"/>
  <c r="F4"/>
  <c r="G4"/>
  <c r="A47" i="17"/>
  <c r="A47" i="28" s="1"/>
  <c r="A46" i="17"/>
  <c r="A46" i="28" s="1"/>
  <c r="A45" i="17"/>
  <c r="A45" i="25" s="1"/>
  <c r="A44" i="17"/>
  <c r="A44" i="26" s="1"/>
  <c r="A43" i="17"/>
  <c r="A43" i="28" s="1"/>
  <c r="A42" i="17"/>
  <c r="A42" i="28" s="1"/>
  <c r="A41" i="17"/>
  <c r="A41" i="25" s="1"/>
  <c r="A40" i="17"/>
  <c r="A40" i="26" s="1"/>
  <c r="A39" i="17"/>
  <c r="A39" i="28" s="1"/>
  <c r="A38" i="17"/>
  <c r="A38" i="28" s="1"/>
  <c r="A37" i="17"/>
  <c r="A37" i="25" s="1"/>
  <c r="A36" i="17"/>
  <c r="A36" i="26" s="1"/>
  <c r="A35" i="17"/>
  <c r="A35" i="28" s="1"/>
  <c r="A34" i="17"/>
  <c r="A34" i="28" s="1"/>
  <c r="A33" i="17"/>
  <c r="A33" i="25" s="1"/>
  <c r="A32" i="17"/>
  <c r="A32" i="26" s="1"/>
  <c r="A31" i="17"/>
  <c r="A31" i="28" s="1"/>
  <c r="A30" i="17"/>
  <c r="A30" i="28" s="1"/>
  <c r="A29" i="17"/>
  <c r="A29" i="25" s="1"/>
  <c r="A28" i="17"/>
  <c r="A28" i="26" s="1"/>
  <c r="A27" i="17"/>
  <c r="A27" i="28" s="1"/>
  <c r="A26" i="17"/>
  <c r="A26" i="28" s="1"/>
  <c r="A25" i="17"/>
  <c r="A25" i="25" s="1"/>
  <c r="A24" i="17"/>
  <c r="A24" i="26" s="1"/>
  <c r="A23" i="17"/>
  <c r="A23" i="28" s="1"/>
  <c r="A22" i="17"/>
  <c r="A22" i="28" s="1"/>
  <c r="A21" i="17"/>
  <c r="A21" i="25" s="1"/>
  <c r="A20" i="17"/>
  <c r="A20" i="26" s="1"/>
  <c r="A19" i="17"/>
  <c r="A19" i="23" s="1"/>
  <c r="A18" i="17"/>
  <c r="A18" i="28" s="1"/>
  <c r="A17" i="17"/>
  <c r="A17" i="25" s="1"/>
  <c r="A16" i="17"/>
  <c r="A16" i="26" s="1"/>
  <c r="A15" i="17"/>
  <c r="A15" i="28" s="1"/>
  <c r="A14" i="17"/>
  <c r="A14" i="28" s="1"/>
  <c r="A13" i="17"/>
  <c r="A13" i="25" s="1"/>
  <c r="A12" i="17"/>
  <c r="A12" i="26" s="1"/>
  <c r="A11" i="17"/>
  <c r="A11" i="23" s="1"/>
  <c r="A10" i="17"/>
  <c r="A10" i="28" s="1"/>
  <c r="A9" i="17"/>
  <c r="A9" i="25" s="1"/>
  <c r="A8" i="17"/>
  <c r="A8" i="26" s="1"/>
  <c r="A7" i="17"/>
  <c r="A7" i="28" s="1"/>
  <c r="A6" i="17"/>
  <c r="A6" i="28" s="1"/>
  <c r="A5" i="17"/>
  <c r="A5" i="25" s="1"/>
  <c r="A4" i="17"/>
  <c r="A4" i="23" s="1"/>
  <c r="A3" i="17"/>
  <c r="A3" i="23" s="1"/>
  <c r="Y70" i="5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X70"/>
  <c r="HB67"/>
  <c r="HC67"/>
  <c r="HD67"/>
  <c r="HE67"/>
  <c r="HF67"/>
  <c r="HG67"/>
  <c r="HH67"/>
  <c r="HI67"/>
  <c r="HJ67"/>
  <c r="HK67"/>
  <c r="HL67"/>
  <c r="HM67"/>
  <c r="HN67"/>
  <c r="HO67"/>
  <c r="HP67"/>
  <c r="HQ67"/>
  <c r="HR67"/>
  <c r="HS67"/>
  <c r="HT67"/>
  <c r="HU67"/>
  <c r="HV67"/>
  <c r="HW67"/>
  <c r="HX67"/>
  <c r="HY67"/>
  <c r="HZ67"/>
  <c r="IA67"/>
  <c r="IB67"/>
  <c r="IC67"/>
  <c r="ID67"/>
  <c r="IE67"/>
  <c r="IF67"/>
  <c r="IG67"/>
  <c r="IH67"/>
  <c r="II67"/>
  <c r="IJ67"/>
  <c r="IK67"/>
  <c r="IL67"/>
  <c r="IM67"/>
  <c r="IN67"/>
  <c r="IO67"/>
  <c r="IP67"/>
  <c r="IQ67"/>
  <c r="IR67"/>
  <c r="IS67"/>
  <c r="IT67"/>
  <c r="IU67"/>
  <c r="IV67"/>
  <c r="HA6"/>
  <c r="V6" s="1"/>
  <c r="HA10"/>
  <c r="V10" s="1"/>
  <c r="HA8"/>
  <c r="V8" s="1"/>
  <c r="HA7"/>
  <c r="V7" s="1"/>
  <c r="HA11"/>
  <c r="HA12"/>
  <c r="HA14"/>
  <c r="HA16"/>
  <c r="HA15"/>
  <c r="HA13"/>
  <c r="HA17"/>
  <c r="V17" s="1"/>
  <c r="HA18"/>
  <c r="V18" s="1"/>
  <c r="HA19"/>
  <c r="HA20"/>
  <c r="V20" s="1"/>
  <c r="HA21"/>
  <c r="V21" s="1"/>
  <c r="HA22"/>
  <c r="V22" s="1"/>
  <c r="HA23"/>
  <c r="V23" s="1"/>
  <c r="HA24"/>
  <c r="V24" s="1"/>
  <c r="HA25"/>
  <c r="V25" s="1"/>
  <c r="HA26"/>
  <c r="HA27"/>
  <c r="HA28"/>
  <c r="HA29"/>
  <c r="V29" s="1"/>
  <c r="HA30"/>
  <c r="HA31"/>
  <c r="V31" s="1"/>
  <c r="HA32"/>
  <c r="HA33"/>
  <c r="V33" s="1"/>
  <c r="HA34"/>
  <c r="V34" s="1"/>
  <c r="HA35"/>
  <c r="V35" s="1"/>
  <c r="HA36"/>
  <c r="V36" s="1"/>
  <c r="HA37"/>
  <c r="V37" s="1"/>
  <c r="HA38"/>
  <c r="HA39"/>
  <c r="HA40"/>
  <c r="HA41"/>
  <c r="HA42"/>
  <c r="HA43"/>
  <c r="V43" s="1"/>
  <c r="HA44"/>
  <c r="HA45"/>
  <c r="HA46"/>
  <c r="HA47"/>
  <c r="HA48"/>
  <c r="HA49"/>
  <c r="HA50"/>
  <c r="HA51"/>
  <c r="HA52"/>
  <c r="HA53"/>
  <c r="HA54"/>
  <c r="HA55"/>
  <c r="V55" s="1"/>
  <c r="HA56"/>
  <c r="V56" s="1"/>
  <c r="HA57"/>
  <c r="V57" s="1"/>
  <c r="HA58"/>
  <c r="V58" s="1"/>
  <c r="HA59"/>
  <c r="V59" s="1"/>
  <c r="HA60"/>
  <c r="HA61"/>
  <c r="V61" s="1"/>
  <c r="HA62"/>
  <c r="V62" s="1"/>
  <c r="HA63"/>
  <c r="HA64"/>
  <c r="V64" s="1"/>
  <c r="HA65"/>
  <c r="V65" s="1"/>
  <c r="HA66"/>
  <c r="V66" s="1"/>
  <c r="HA5"/>
  <c r="IN2"/>
  <c r="IO2"/>
  <c r="IP2"/>
  <c r="IQ2"/>
  <c r="IR2"/>
  <c r="IS2"/>
  <c r="IN3"/>
  <c r="IO3"/>
  <c r="IP3"/>
  <c r="IQ3"/>
  <c r="IR3"/>
  <c r="IS3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HC3"/>
  <c r="HD3"/>
  <c r="HE3"/>
  <c r="HF3"/>
  <c r="HG3"/>
  <c r="HH3"/>
  <c r="HI3"/>
  <c r="HJ3"/>
  <c r="HK3"/>
  <c r="HL3"/>
  <c r="HM3"/>
  <c r="HN3"/>
  <c r="HO3"/>
  <c r="HP3"/>
  <c r="HQ3"/>
  <c r="HR3"/>
  <c r="HS3"/>
  <c r="HT3"/>
  <c r="HU3"/>
  <c r="HV3"/>
  <c r="HW3"/>
  <c r="HX3"/>
  <c r="HY3"/>
  <c r="HZ3"/>
  <c r="IA3"/>
  <c r="IB3"/>
  <c r="IC3"/>
  <c r="ID3"/>
  <c r="IE3"/>
  <c r="IF3"/>
  <c r="IG3"/>
  <c r="IH3"/>
  <c r="II3"/>
  <c r="IJ3"/>
  <c r="IK3"/>
  <c r="IL3"/>
  <c r="IM3"/>
  <c r="HB2"/>
  <c r="HB3"/>
  <c r="FX2"/>
  <c r="FX3"/>
  <c r="FX67"/>
  <c r="FB5"/>
  <c r="BF67"/>
  <c r="B3" i="25"/>
  <c r="C3"/>
  <c r="D3"/>
  <c r="E3"/>
  <c r="F3"/>
  <c r="J53" s="1"/>
  <c r="G3"/>
  <c r="FE2" i="5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FK3"/>
  <c r="FL3"/>
  <c r="FM3"/>
  <c r="FN3"/>
  <c r="FO3"/>
  <c r="FP3"/>
  <c r="FQ3"/>
  <c r="FR3"/>
  <c r="FS3"/>
  <c r="FT3"/>
  <c r="FU3"/>
  <c r="FV3"/>
  <c r="FW3"/>
  <c r="FY3"/>
  <c r="FZ3"/>
  <c r="GA3"/>
  <c r="GB3"/>
  <c r="GC3"/>
  <c r="GD3"/>
  <c r="GE3"/>
  <c r="GF3"/>
  <c r="GG3"/>
  <c r="GH3"/>
  <c r="GI3"/>
  <c r="GJ3"/>
  <c r="GK3"/>
  <c r="GL3"/>
  <c r="GM3"/>
  <c r="GN3"/>
  <c r="GO3"/>
  <c r="GP3"/>
  <c r="GQ3"/>
  <c r="GR3"/>
  <c r="GS3"/>
  <c r="GT3"/>
  <c r="GU3"/>
  <c r="GV3"/>
  <c r="FF3"/>
  <c r="FG3"/>
  <c r="FH3"/>
  <c r="FI3"/>
  <c r="FJ3"/>
  <c r="FE3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30"/>
  <c r="L29"/>
  <c r="L23"/>
  <c r="L19"/>
  <c r="L18"/>
  <c r="L13"/>
  <c r="L15"/>
  <c r="L16"/>
  <c r="L12"/>
  <c r="L7"/>
  <c r="L9"/>
  <c r="L8"/>
  <c r="L11"/>
  <c r="L17"/>
  <c r="L20"/>
  <c r="L6"/>
  <c r="B3" i="28"/>
  <c r="C3"/>
  <c r="D3"/>
  <c r="E3"/>
  <c r="F3"/>
  <c r="G3"/>
  <c r="L53" s="1"/>
  <c r="B4" i="26"/>
  <c r="C4"/>
  <c r="D4"/>
  <c r="F53" s="1"/>
  <c r="E4"/>
  <c r="F4"/>
  <c r="G4"/>
  <c r="H3" i="23"/>
  <c r="H4"/>
  <c r="H4" i="27" s="1"/>
  <c r="H5" i="23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7" i="27" s="1"/>
  <c r="H48" i="23"/>
  <c r="H48" i="27" s="1"/>
  <c r="H49" i="23"/>
  <c r="H49" i="27" s="1"/>
  <c r="H50" i="23"/>
  <c r="H50" i="27" s="1"/>
  <c r="B53" i="23"/>
  <c r="D53"/>
  <c r="B56" s="1"/>
  <c r="F53"/>
  <c r="G56" s="1"/>
  <c r="H53"/>
  <c r="J53"/>
  <c r="C56" s="1"/>
  <c r="L53"/>
  <c r="B53" i="17"/>
  <c r="D53"/>
  <c r="F53"/>
  <c r="H53"/>
  <c r="J53"/>
  <c r="L53"/>
  <c r="I1" i="5"/>
  <c r="BQ2"/>
  <c r="DJ2" s="1"/>
  <c r="BR2"/>
  <c r="DK2"/>
  <c r="BS2"/>
  <c r="DL2" s="1"/>
  <c r="BT2"/>
  <c r="DM2"/>
  <c r="BU2"/>
  <c r="DN2" s="1"/>
  <c r="BV2"/>
  <c r="DO2" s="1"/>
  <c r="BW2"/>
  <c r="DP2" s="1"/>
  <c r="BX2"/>
  <c r="DQ2"/>
  <c r="BY2"/>
  <c r="DR2" s="1"/>
  <c r="BZ2"/>
  <c r="DS2" s="1"/>
  <c r="CA2"/>
  <c r="DT2"/>
  <c r="CB2"/>
  <c r="DU2"/>
  <c r="CC2"/>
  <c r="DV2" s="1"/>
  <c r="CD2"/>
  <c r="DW2" s="1"/>
  <c r="CE2"/>
  <c r="DX2" s="1"/>
  <c r="CF2"/>
  <c r="DY2"/>
  <c r="CG2"/>
  <c r="DZ2" s="1"/>
  <c r="CH2"/>
  <c r="EA2" s="1"/>
  <c r="CI2"/>
  <c r="EB2" s="1"/>
  <c r="CJ2"/>
  <c r="EC2" s="1"/>
  <c r="CK2"/>
  <c r="ED2" s="1"/>
  <c r="CL2"/>
  <c r="EE2" s="1"/>
  <c r="CM2"/>
  <c r="CN2"/>
  <c r="EG2" s="1"/>
  <c r="CO2"/>
  <c r="EH2" s="1"/>
  <c r="CP2"/>
  <c r="EI2" s="1"/>
  <c r="CQ2"/>
  <c r="EJ2" s="1"/>
  <c r="CR2"/>
  <c r="EK2" s="1"/>
  <c r="CS2"/>
  <c r="CT2"/>
  <c r="EM2" s="1"/>
  <c r="CU2"/>
  <c r="CV2"/>
  <c r="EO2" s="1"/>
  <c r="CW2"/>
  <c r="EP2" s="1"/>
  <c r="CX2"/>
  <c r="EQ2" s="1"/>
  <c r="CY2"/>
  <c r="ER2" s="1"/>
  <c r="CZ2"/>
  <c r="ES2" s="1"/>
  <c r="DA2"/>
  <c r="ET2" s="1"/>
  <c r="DB2"/>
  <c r="EU2" s="1"/>
  <c r="DC2"/>
  <c r="EV2" s="1"/>
  <c r="DD2"/>
  <c r="EW2" s="1"/>
  <c r="DE2"/>
  <c r="EX2" s="1"/>
  <c r="DF2"/>
  <c r="DG2"/>
  <c r="EZ2"/>
  <c r="DH2"/>
  <c r="FA2"/>
  <c r="EF2"/>
  <c r="EL2"/>
  <c r="EN2"/>
  <c r="EY2"/>
  <c r="BQ3"/>
  <c r="A48" i="17"/>
  <c r="A48" i="28" s="1"/>
  <c r="BR3" i="5"/>
  <c r="A49" i="17" s="1"/>
  <c r="A49" i="26" s="1"/>
  <c r="BS3" i="5"/>
  <c r="DL3" s="1"/>
  <c r="BT3"/>
  <c r="DM3" s="1"/>
  <c r="BU3"/>
  <c r="DN3" s="1"/>
  <c r="BV3"/>
  <c r="DO3" s="1"/>
  <c r="BW3"/>
  <c r="DP3" s="1"/>
  <c r="BX3"/>
  <c r="DQ3" s="1"/>
  <c r="BY3"/>
  <c r="DR3" s="1"/>
  <c r="BZ3"/>
  <c r="DS3" s="1"/>
  <c r="CA3"/>
  <c r="CB3"/>
  <c r="DU3" s="1"/>
  <c r="CC3"/>
  <c r="DV3" s="1"/>
  <c r="CD3"/>
  <c r="DW3" s="1"/>
  <c r="CE3"/>
  <c r="DX3" s="1"/>
  <c r="CF3"/>
  <c r="DY3" s="1"/>
  <c r="CG3"/>
  <c r="DZ3" s="1"/>
  <c r="CH3"/>
  <c r="EA3" s="1"/>
  <c r="CI3"/>
  <c r="EB3" s="1"/>
  <c r="CJ3"/>
  <c r="EC3" s="1"/>
  <c r="CK3"/>
  <c r="ED3" s="1"/>
  <c r="CL3"/>
  <c r="EE3" s="1"/>
  <c r="CM3"/>
  <c r="EF3" s="1"/>
  <c r="CN3"/>
  <c r="EG3" s="1"/>
  <c r="CO3"/>
  <c r="EH3" s="1"/>
  <c r="CP3"/>
  <c r="EI3" s="1"/>
  <c r="CQ3"/>
  <c r="EJ3" s="1"/>
  <c r="CR3"/>
  <c r="EK3" s="1"/>
  <c r="CS3"/>
  <c r="EL3" s="1"/>
  <c r="CT3"/>
  <c r="EM3" s="1"/>
  <c r="CU3"/>
  <c r="EN3" s="1"/>
  <c r="CV3"/>
  <c r="EO3" s="1"/>
  <c r="CW3"/>
  <c r="EP3"/>
  <c r="CX3"/>
  <c r="EQ3" s="1"/>
  <c r="CY3"/>
  <c r="ER3"/>
  <c r="CZ3"/>
  <c r="ES3" s="1"/>
  <c r="DA3"/>
  <c r="ET3" s="1"/>
  <c r="DB3"/>
  <c r="EU3" s="1"/>
  <c r="DC3"/>
  <c r="DD3"/>
  <c r="EW3" s="1"/>
  <c r="DE3"/>
  <c r="EX3"/>
  <c r="DF3"/>
  <c r="EY3"/>
  <c r="DG3"/>
  <c r="EZ3"/>
  <c r="DH3"/>
  <c r="FA3"/>
  <c r="DT3"/>
  <c r="EV3"/>
  <c r="C5"/>
  <c r="J5" s="1"/>
  <c r="D5"/>
  <c r="E5"/>
  <c r="G5"/>
  <c r="H5"/>
  <c r="I5"/>
  <c r="K5" s="1"/>
  <c r="L5"/>
  <c r="O5"/>
  <c r="P5"/>
  <c r="Q5"/>
  <c r="FC5"/>
  <c r="FD5"/>
  <c r="C6"/>
  <c r="J6" s="1"/>
  <c r="D6"/>
  <c r="E6"/>
  <c r="F6"/>
  <c r="G6"/>
  <c r="H6"/>
  <c r="I6"/>
  <c r="K6" s="1"/>
  <c r="O6"/>
  <c r="P6"/>
  <c r="Q6"/>
  <c r="FB6"/>
  <c r="FC6"/>
  <c r="FD6"/>
  <c r="C10"/>
  <c r="D10"/>
  <c r="E10"/>
  <c r="F10"/>
  <c r="G10"/>
  <c r="H10"/>
  <c r="I10"/>
  <c r="K10"/>
  <c r="O10"/>
  <c r="P10"/>
  <c r="Q10"/>
  <c r="FB10"/>
  <c r="FC10"/>
  <c r="FD10"/>
  <c r="C8"/>
  <c r="E8"/>
  <c r="F8"/>
  <c r="G8"/>
  <c r="H8"/>
  <c r="I8"/>
  <c r="K8" s="1"/>
  <c r="O8"/>
  <c r="P8"/>
  <c r="Q8"/>
  <c r="FB8"/>
  <c r="FC8"/>
  <c r="FD8"/>
  <c r="C9"/>
  <c r="E9"/>
  <c r="F9"/>
  <c r="G9"/>
  <c r="H9"/>
  <c r="I9"/>
  <c r="K9" s="1"/>
  <c r="O9"/>
  <c r="P9"/>
  <c r="Q9"/>
  <c r="FB9"/>
  <c r="FC9"/>
  <c r="FD9"/>
  <c r="C7"/>
  <c r="D7"/>
  <c r="E7"/>
  <c r="F7"/>
  <c r="G7"/>
  <c r="H7"/>
  <c r="I7"/>
  <c r="O7"/>
  <c r="P7"/>
  <c r="Q7"/>
  <c r="FB7"/>
  <c r="FC7"/>
  <c r="FD7"/>
  <c r="C11"/>
  <c r="D11"/>
  <c r="E11"/>
  <c r="F11"/>
  <c r="G11"/>
  <c r="H11"/>
  <c r="I11"/>
  <c r="O11"/>
  <c r="P11"/>
  <c r="Q11"/>
  <c r="FB11"/>
  <c r="FC11"/>
  <c r="FD11"/>
  <c r="C12"/>
  <c r="D12"/>
  <c r="E12"/>
  <c r="F12"/>
  <c r="G12"/>
  <c r="H12"/>
  <c r="I12"/>
  <c r="O12"/>
  <c r="P12"/>
  <c r="Q12"/>
  <c r="FB12"/>
  <c r="FC12"/>
  <c r="FD12"/>
  <c r="C14"/>
  <c r="D14"/>
  <c r="E14"/>
  <c r="F14"/>
  <c r="G14"/>
  <c r="H14"/>
  <c r="I14"/>
  <c r="K14" s="1"/>
  <c r="O14"/>
  <c r="P14"/>
  <c r="Q14"/>
  <c r="FB14"/>
  <c r="FC14"/>
  <c r="FD14"/>
  <c r="C16"/>
  <c r="D16"/>
  <c r="E16"/>
  <c r="F16"/>
  <c r="G16"/>
  <c r="H16"/>
  <c r="I16"/>
  <c r="O16"/>
  <c r="P16"/>
  <c r="Q16"/>
  <c r="FB16"/>
  <c r="FC16"/>
  <c r="FD16"/>
  <c r="C15"/>
  <c r="D15"/>
  <c r="E15"/>
  <c r="F15"/>
  <c r="G15"/>
  <c r="H15"/>
  <c r="I15"/>
  <c r="K15" s="1"/>
  <c r="O15"/>
  <c r="P15"/>
  <c r="Q15"/>
  <c r="FB15"/>
  <c r="FC15"/>
  <c r="FD15"/>
  <c r="C13"/>
  <c r="D13"/>
  <c r="E13"/>
  <c r="F13"/>
  <c r="G13"/>
  <c r="H13"/>
  <c r="I13"/>
  <c r="K13" s="1"/>
  <c r="O13"/>
  <c r="P13"/>
  <c r="Q13"/>
  <c r="FB13"/>
  <c r="FC13"/>
  <c r="FD13"/>
  <c r="C17"/>
  <c r="D17"/>
  <c r="E17"/>
  <c r="F17"/>
  <c r="G17"/>
  <c r="H17"/>
  <c r="I17"/>
  <c r="K17" s="1"/>
  <c r="O17"/>
  <c r="P17"/>
  <c r="Q17"/>
  <c r="FB17"/>
  <c r="FC17"/>
  <c r="FD17"/>
  <c r="C18"/>
  <c r="D18"/>
  <c r="E18"/>
  <c r="F18"/>
  <c r="G18"/>
  <c r="H18"/>
  <c r="I18"/>
  <c r="O18"/>
  <c r="P18"/>
  <c r="Q18"/>
  <c r="FB18"/>
  <c r="FC18"/>
  <c r="FD18"/>
  <c r="C19"/>
  <c r="D19"/>
  <c r="E19"/>
  <c r="F19"/>
  <c r="G19"/>
  <c r="H19"/>
  <c r="I19"/>
  <c r="K19" s="1"/>
  <c r="O19"/>
  <c r="P19"/>
  <c r="N19" s="1"/>
  <c r="Q19"/>
  <c r="FB19"/>
  <c r="FC19"/>
  <c r="FD19"/>
  <c r="C20"/>
  <c r="D20"/>
  <c r="E20"/>
  <c r="F20"/>
  <c r="G20"/>
  <c r="H20"/>
  <c r="I20"/>
  <c r="K20" s="1"/>
  <c r="O20"/>
  <c r="N20" s="1"/>
  <c r="P20"/>
  <c r="Q20"/>
  <c r="FB20"/>
  <c r="FC20"/>
  <c r="FD20"/>
  <c r="C21"/>
  <c r="D21"/>
  <c r="E21"/>
  <c r="F21"/>
  <c r="G21"/>
  <c r="H21"/>
  <c r="I21"/>
  <c r="L21"/>
  <c r="O21"/>
  <c r="P21"/>
  <c r="Q21"/>
  <c r="FB21"/>
  <c r="FC21"/>
  <c r="FD21"/>
  <c r="C22"/>
  <c r="D22"/>
  <c r="E22"/>
  <c r="F22"/>
  <c r="G22"/>
  <c r="H22"/>
  <c r="I22"/>
  <c r="K22" s="1"/>
  <c r="L22"/>
  <c r="O22"/>
  <c r="N22" s="1"/>
  <c r="P22"/>
  <c r="Q22"/>
  <c r="FB22"/>
  <c r="FC22"/>
  <c r="FD22"/>
  <c r="C23"/>
  <c r="D23"/>
  <c r="E23"/>
  <c r="F23"/>
  <c r="G23"/>
  <c r="H23"/>
  <c r="I23"/>
  <c r="O23"/>
  <c r="P23"/>
  <c r="Q23"/>
  <c r="FB23"/>
  <c r="FC23"/>
  <c r="FD23"/>
  <c r="C24"/>
  <c r="J24" s="1"/>
  <c r="E24"/>
  <c r="F24"/>
  <c r="G24"/>
  <c r="H24"/>
  <c r="I24"/>
  <c r="K24" s="1"/>
  <c r="L24"/>
  <c r="O24"/>
  <c r="P24"/>
  <c r="Q24"/>
  <c r="N24" s="1"/>
  <c r="FB24"/>
  <c r="FC24"/>
  <c r="FD24"/>
  <c r="C25"/>
  <c r="D25"/>
  <c r="E25"/>
  <c r="F25"/>
  <c r="G25"/>
  <c r="H25"/>
  <c r="I25"/>
  <c r="L25"/>
  <c r="O25"/>
  <c r="P25"/>
  <c r="Q25"/>
  <c r="FB25"/>
  <c r="FC25"/>
  <c r="FD25"/>
  <c r="C26"/>
  <c r="D26"/>
  <c r="E26"/>
  <c r="F26"/>
  <c r="G26"/>
  <c r="H26"/>
  <c r="I26"/>
  <c r="L26"/>
  <c r="O26"/>
  <c r="P26"/>
  <c r="Q26"/>
  <c r="FB26"/>
  <c r="FC26"/>
  <c r="FD26"/>
  <c r="C27"/>
  <c r="D27"/>
  <c r="E27"/>
  <c r="F27"/>
  <c r="G27"/>
  <c r="H27"/>
  <c r="I27"/>
  <c r="O27"/>
  <c r="P27"/>
  <c r="Q27"/>
  <c r="FB27"/>
  <c r="FC27"/>
  <c r="FD27"/>
  <c r="C28"/>
  <c r="D28"/>
  <c r="E28"/>
  <c r="F28"/>
  <c r="G28"/>
  <c r="H28"/>
  <c r="I28"/>
  <c r="K28" s="1"/>
  <c r="L28"/>
  <c r="O28"/>
  <c r="P28"/>
  <c r="Q28"/>
  <c r="N28" s="1"/>
  <c r="FB28"/>
  <c r="FC28"/>
  <c r="FD28"/>
  <c r="C29"/>
  <c r="D29"/>
  <c r="E29"/>
  <c r="F29"/>
  <c r="G29"/>
  <c r="H29"/>
  <c r="I29"/>
  <c r="J29" s="1"/>
  <c r="O29"/>
  <c r="P29"/>
  <c r="Q29"/>
  <c r="C30"/>
  <c r="D30"/>
  <c r="E30"/>
  <c r="F30"/>
  <c r="G30"/>
  <c r="H30"/>
  <c r="I30"/>
  <c r="K30" s="1"/>
  <c r="O30"/>
  <c r="P30"/>
  <c r="Q30"/>
  <c r="C31"/>
  <c r="D31"/>
  <c r="E31"/>
  <c r="F31"/>
  <c r="G31"/>
  <c r="H31"/>
  <c r="I31"/>
  <c r="K31"/>
  <c r="L31"/>
  <c r="O31"/>
  <c r="P31"/>
  <c r="Q31"/>
  <c r="C32"/>
  <c r="D32"/>
  <c r="E32"/>
  <c r="F32"/>
  <c r="G32"/>
  <c r="H32"/>
  <c r="I32"/>
  <c r="K32" s="1"/>
  <c r="O32"/>
  <c r="P32"/>
  <c r="Q32"/>
  <c r="C33"/>
  <c r="E33"/>
  <c r="F33"/>
  <c r="G33"/>
  <c r="H33"/>
  <c r="I33"/>
  <c r="K33" s="1"/>
  <c r="O33"/>
  <c r="P33"/>
  <c r="Q33"/>
  <c r="C34"/>
  <c r="E34"/>
  <c r="F34"/>
  <c r="G34"/>
  <c r="H34"/>
  <c r="I34"/>
  <c r="K34" s="1"/>
  <c r="O34"/>
  <c r="P34"/>
  <c r="Q34"/>
  <c r="C35"/>
  <c r="E35"/>
  <c r="F35"/>
  <c r="G35"/>
  <c r="H35"/>
  <c r="I35"/>
  <c r="J35" s="1"/>
  <c r="O35"/>
  <c r="P35"/>
  <c r="Q35"/>
  <c r="C36"/>
  <c r="E36"/>
  <c r="F36"/>
  <c r="G36"/>
  <c r="H36"/>
  <c r="I36"/>
  <c r="K36" s="1"/>
  <c r="O36"/>
  <c r="P36"/>
  <c r="Q36"/>
  <c r="C37"/>
  <c r="E37"/>
  <c r="F37"/>
  <c r="G37"/>
  <c r="H37"/>
  <c r="I37"/>
  <c r="J37" s="1"/>
  <c r="O37"/>
  <c r="P37"/>
  <c r="Q37"/>
  <c r="C38"/>
  <c r="D38"/>
  <c r="E38"/>
  <c r="F38"/>
  <c r="G38"/>
  <c r="H38"/>
  <c r="I38"/>
  <c r="O38"/>
  <c r="P38"/>
  <c r="Q38"/>
  <c r="FB38"/>
  <c r="FC38"/>
  <c r="FD38"/>
  <c r="C39"/>
  <c r="D39"/>
  <c r="E39"/>
  <c r="F39"/>
  <c r="G39"/>
  <c r="H39"/>
  <c r="I39"/>
  <c r="K39" s="1"/>
  <c r="O39"/>
  <c r="P39"/>
  <c r="Q39"/>
  <c r="FB39"/>
  <c r="FC39"/>
  <c r="FD39"/>
  <c r="C40"/>
  <c r="D40"/>
  <c r="E40"/>
  <c r="F40"/>
  <c r="G40"/>
  <c r="H40"/>
  <c r="I40"/>
  <c r="K40" s="1"/>
  <c r="L40"/>
  <c r="O40"/>
  <c r="N40" s="1"/>
  <c r="P40"/>
  <c r="Q40"/>
  <c r="FB40"/>
  <c r="FC40"/>
  <c r="FD40"/>
  <c r="C41"/>
  <c r="D41"/>
  <c r="E41"/>
  <c r="F41"/>
  <c r="G41"/>
  <c r="H41"/>
  <c r="I41"/>
  <c r="K41"/>
  <c r="O41"/>
  <c r="P41"/>
  <c r="Q41"/>
  <c r="FB41"/>
  <c r="FC41"/>
  <c r="FD41"/>
  <c r="C42"/>
  <c r="D42"/>
  <c r="E42"/>
  <c r="F42"/>
  <c r="G42"/>
  <c r="H42"/>
  <c r="I42"/>
  <c r="J42" s="1"/>
  <c r="O42"/>
  <c r="P42"/>
  <c r="Q42"/>
  <c r="FB42"/>
  <c r="FC42"/>
  <c r="FD42"/>
  <c r="C43"/>
  <c r="D43"/>
  <c r="E43"/>
  <c r="F43"/>
  <c r="G43"/>
  <c r="H43"/>
  <c r="I43"/>
  <c r="K43" s="1"/>
  <c r="O43"/>
  <c r="P43"/>
  <c r="Q43"/>
  <c r="FB43"/>
  <c r="FC43"/>
  <c r="FD43"/>
  <c r="C44"/>
  <c r="D44"/>
  <c r="E44"/>
  <c r="F44"/>
  <c r="G44"/>
  <c r="H44"/>
  <c r="I44"/>
  <c r="K44" s="1"/>
  <c r="O44"/>
  <c r="P44"/>
  <c r="Q44"/>
  <c r="FB44"/>
  <c r="FC44"/>
  <c r="FD44"/>
  <c r="C45"/>
  <c r="D45"/>
  <c r="E45"/>
  <c r="F45"/>
  <c r="G45"/>
  <c r="H45"/>
  <c r="I45"/>
  <c r="J45" s="1"/>
  <c r="O45"/>
  <c r="P45"/>
  <c r="Q45"/>
  <c r="FB45"/>
  <c r="FC45"/>
  <c r="FD45"/>
  <c r="C46"/>
  <c r="D46"/>
  <c r="E46"/>
  <c r="F46"/>
  <c r="G46"/>
  <c r="H46"/>
  <c r="I46"/>
  <c r="J46" s="1"/>
  <c r="O46"/>
  <c r="P46"/>
  <c r="Q46"/>
  <c r="FB46"/>
  <c r="FC46"/>
  <c r="FD46"/>
  <c r="C47"/>
  <c r="D47"/>
  <c r="E47"/>
  <c r="F47"/>
  <c r="G47"/>
  <c r="H47"/>
  <c r="I47"/>
  <c r="O47"/>
  <c r="P47"/>
  <c r="Q47"/>
  <c r="FB47"/>
  <c r="FC47"/>
  <c r="FD47"/>
  <c r="C48"/>
  <c r="D48"/>
  <c r="E48"/>
  <c r="F48"/>
  <c r="G48"/>
  <c r="H48"/>
  <c r="I48"/>
  <c r="K48" s="1"/>
  <c r="O48"/>
  <c r="N48" s="1"/>
  <c r="P48"/>
  <c r="Q48"/>
  <c r="FB48"/>
  <c r="FC48"/>
  <c r="FD48"/>
  <c r="C49"/>
  <c r="D49"/>
  <c r="E49"/>
  <c r="F49"/>
  <c r="G49"/>
  <c r="H49"/>
  <c r="I49"/>
  <c r="O49"/>
  <c r="P49"/>
  <c r="Q49"/>
  <c r="FB49"/>
  <c r="FC49"/>
  <c r="FD49"/>
  <c r="C50"/>
  <c r="D50"/>
  <c r="E50"/>
  <c r="F50"/>
  <c r="G50"/>
  <c r="H50"/>
  <c r="I50"/>
  <c r="O50"/>
  <c r="N50" s="1"/>
  <c r="P50"/>
  <c r="Q50"/>
  <c r="FB50"/>
  <c r="FC50"/>
  <c r="FD50"/>
  <c r="C51"/>
  <c r="D51"/>
  <c r="E51"/>
  <c r="F51"/>
  <c r="G51"/>
  <c r="H51"/>
  <c r="I51"/>
  <c r="K51"/>
  <c r="O51"/>
  <c r="P51"/>
  <c r="N51" s="1"/>
  <c r="Q51"/>
  <c r="FB51"/>
  <c r="FC51"/>
  <c r="FD51"/>
  <c r="C52"/>
  <c r="D52"/>
  <c r="E52"/>
  <c r="F52"/>
  <c r="G52"/>
  <c r="H52"/>
  <c r="I52"/>
  <c r="O52"/>
  <c r="N52" s="1"/>
  <c r="P52"/>
  <c r="Q52"/>
  <c r="FB52"/>
  <c r="FC52"/>
  <c r="FD52"/>
  <c r="C53"/>
  <c r="D53"/>
  <c r="E53"/>
  <c r="F53"/>
  <c r="G53"/>
  <c r="H53"/>
  <c r="I53"/>
  <c r="K53" s="1"/>
  <c r="O53"/>
  <c r="P53"/>
  <c r="Q53"/>
  <c r="FB53"/>
  <c r="FC53"/>
  <c r="FD53"/>
  <c r="C54"/>
  <c r="D54"/>
  <c r="E54"/>
  <c r="F54"/>
  <c r="G54"/>
  <c r="H54"/>
  <c r="I54"/>
  <c r="O54"/>
  <c r="P54"/>
  <c r="Q54"/>
  <c r="FB54"/>
  <c r="FC54"/>
  <c r="FD54"/>
  <c r="C55"/>
  <c r="D55"/>
  <c r="E55"/>
  <c r="F55"/>
  <c r="G55"/>
  <c r="H55"/>
  <c r="I55"/>
  <c r="K55" s="1"/>
  <c r="O55"/>
  <c r="P55"/>
  <c r="Q55"/>
  <c r="FB55"/>
  <c r="FC55"/>
  <c r="FD55"/>
  <c r="C56"/>
  <c r="D56"/>
  <c r="E56"/>
  <c r="F56"/>
  <c r="G56"/>
  <c r="H56"/>
  <c r="I56"/>
  <c r="O56"/>
  <c r="P56"/>
  <c r="Q56"/>
  <c r="FB56"/>
  <c r="FC56"/>
  <c r="FD56"/>
  <c r="C57"/>
  <c r="D57"/>
  <c r="E57"/>
  <c r="F57"/>
  <c r="G57"/>
  <c r="H57"/>
  <c r="I57"/>
  <c r="O57"/>
  <c r="P57"/>
  <c r="Q57"/>
  <c r="FB57"/>
  <c r="FC57"/>
  <c r="FD57"/>
  <c r="C58"/>
  <c r="D58"/>
  <c r="E58"/>
  <c r="F58"/>
  <c r="G58"/>
  <c r="H58"/>
  <c r="I58"/>
  <c r="O58"/>
  <c r="P58"/>
  <c r="Q58"/>
  <c r="FB58"/>
  <c r="FC58"/>
  <c r="FD58"/>
  <c r="C59"/>
  <c r="D59"/>
  <c r="E59"/>
  <c r="F59"/>
  <c r="G59"/>
  <c r="H59"/>
  <c r="I59"/>
  <c r="K59" s="1"/>
  <c r="O59"/>
  <c r="P59"/>
  <c r="Q59"/>
  <c r="FB59"/>
  <c r="FC59"/>
  <c r="FD59"/>
  <c r="D60"/>
  <c r="H60"/>
  <c r="FB60"/>
  <c r="FC60"/>
  <c r="FD60"/>
  <c r="D61"/>
  <c r="H61"/>
  <c r="FB61"/>
  <c r="FC61"/>
  <c r="FD61"/>
  <c r="FB62"/>
  <c r="FC62"/>
  <c r="FD62"/>
  <c r="H63"/>
  <c r="FB63"/>
  <c r="FC63"/>
  <c r="FD63"/>
  <c r="H64"/>
  <c r="FB64"/>
  <c r="FC64"/>
  <c r="FD64"/>
  <c r="H65"/>
  <c r="FB65"/>
  <c r="FC65"/>
  <c r="FD65"/>
  <c r="H66"/>
  <c r="FB66"/>
  <c r="FC66"/>
  <c r="FD66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G67"/>
  <c r="BH67"/>
  <c r="BI67"/>
  <c r="BJ67"/>
  <c r="BK67"/>
  <c r="BL67"/>
  <c r="BM67"/>
  <c r="BN67"/>
  <c r="BO67"/>
  <c r="BQ67"/>
  <c r="BR67"/>
  <c r="BS67"/>
  <c r="BT67"/>
  <c r="BU67"/>
  <c r="BV67"/>
  <c r="BW67"/>
  <c r="BX67"/>
  <c r="BY67"/>
  <c r="BZ67"/>
  <c r="CA67"/>
  <c r="CB67"/>
  <c r="CC67"/>
  <c r="CD67"/>
  <c r="CE67"/>
  <c r="CF67"/>
  <c r="CG67"/>
  <c r="CH67"/>
  <c r="CI67"/>
  <c r="CJ67"/>
  <c r="CK67"/>
  <c r="CL67"/>
  <c r="CM67"/>
  <c r="CN67"/>
  <c r="CO67"/>
  <c r="CP67"/>
  <c r="CQ67"/>
  <c r="CR67"/>
  <c r="CS67"/>
  <c r="CT67"/>
  <c r="CU67"/>
  <c r="CV67"/>
  <c r="CW67"/>
  <c r="CX67"/>
  <c r="CY67"/>
  <c r="CZ67"/>
  <c r="DA67"/>
  <c r="DB67"/>
  <c r="DC67"/>
  <c r="DD67"/>
  <c r="DE67"/>
  <c r="DF67"/>
  <c r="DG67"/>
  <c r="DH67"/>
  <c r="DJ67"/>
  <c r="DK67"/>
  <c r="DL67"/>
  <c r="DM67"/>
  <c r="DN67"/>
  <c r="DO67"/>
  <c r="DP67"/>
  <c r="DQ67"/>
  <c r="DR67"/>
  <c r="DS67"/>
  <c r="DT67"/>
  <c r="DU67"/>
  <c r="DV67"/>
  <c r="DW67"/>
  <c r="DX67"/>
  <c r="DY67"/>
  <c r="DZ67"/>
  <c r="EA67"/>
  <c r="EB67"/>
  <c r="EC67"/>
  <c r="ED67"/>
  <c r="EE67"/>
  <c r="EF67"/>
  <c r="EG67"/>
  <c r="EH67"/>
  <c r="EI67"/>
  <c r="EJ67"/>
  <c r="EK67"/>
  <c r="EL67"/>
  <c r="EM67"/>
  <c r="EN67"/>
  <c r="EO67"/>
  <c r="EP67"/>
  <c r="EQ67"/>
  <c r="ER67"/>
  <c r="ES67"/>
  <c r="ET67"/>
  <c r="EU67"/>
  <c r="EV67"/>
  <c r="EW67"/>
  <c r="EX67"/>
  <c r="EY67"/>
  <c r="EZ67"/>
  <c r="FA67"/>
  <c r="FE67"/>
  <c r="FF67"/>
  <c r="FG67"/>
  <c r="FH67"/>
  <c r="FI67"/>
  <c r="FJ67"/>
  <c r="FK67"/>
  <c r="FL67"/>
  <c r="FM67"/>
  <c r="FN67"/>
  <c r="FO67"/>
  <c r="FP67"/>
  <c r="FQ67"/>
  <c r="FR67"/>
  <c r="FS67"/>
  <c r="FT67"/>
  <c r="FU67"/>
  <c r="FV67"/>
  <c r="FW67"/>
  <c r="FY67"/>
  <c r="FZ67"/>
  <c r="GA67"/>
  <c r="GB67"/>
  <c r="GC67"/>
  <c r="GD67"/>
  <c r="GE67"/>
  <c r="GF67"/>
  <c r="GG67"/>
  <c r="GH67"/>
  <c r="GI67"/>
  <c r="GJ67"/>
  <c r="GK67"/>
  <c r="GL67"/>
  <c r="GM67"/>
  <c r="GN67"/>
  <c r="GO67"/>
  <c r="GP67"/>
  <c r="GQ67"/>
  <c r="GR67"/>
  <c r="GS67"/>
  <c r="GT67"/>
  <c r="GU67"/>
  <c r="GV67"/>
  <c r="GW67"/>
  <c r="GX67"/>
  <c r="GY67"/>
  <c r="GZ67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DJ68"/>
  <c r="DK68"/>
  <c r="DL68"/>
  <c r="DM68"/>
  <c r="DN68"/>
  <c r="DO68"/>
  <c r="DP68"/>
  <c r="DQ68"/>
  <c r="DR68"/>
  <c r="DS68"/>
  <c r="DT68"/>
  <c r="DU68"/>
  <c r="DV68"/>
  <c r="DW68"/>
  <c r="DX68"/>
  <c r="DY68"/>
  <c r="DZ68"/>
  <c r="EA68"/>
  <c r="EB68"/>
  <c r="EC68"/>
  <c r="ED68"/>
  <c r="EE68"/>
  <c r="EF68"/>
  <c r="EG68"/>
  <c r="EH68"/>
  <c r="EI68"/>
  <c r="EJ68"/>
  <c r="EK68"/>
  <c r="EL68"/>
  <c r="EM68"/>
  <c r="EN68"/>
  <c r="EO68"/>
  <c r="EP68"/>
  <c r="EQ68"/>
  <c r="ER68"/>
  <c r="ES68"/>
  <c r="ET68"/>
  <c r="EU68"/>
  <c r="EV68"/>
  <c r="EW68"/>
  <c r="EX68"/>
  <c r="EY68"/>
  <c r="EZ68"/>
  <c r="FA68"/>
  <c r="E56" i="23"/>
  <c r="DK3" i="5"/>
  <c r="J54"/>
  <c r="K52"/>
  <c r="K54"/>
  <c r="A40" i="23"/>
  <c r="A20"/>
  <c r="A9"/>
  <c r="A50" i="17"/>
  <c r="A50" i="26" s="1"/>
  <c r="DJ3" i="5"/>
  <c r="K29"/>
  <c r="E56" i="17"/>
  <c r="F56"/>
  <c r="B56"/>
  <c r="C56"/>
  <c r="G56"/>
  <c r="K38" i="5"/>
  <c r="K16"/>
  <c r="K42"/>
  <c r="K46"/>
  <c r="K11"/>
  <c r="H4" i="26"/>
  <c r="A12" i="23"/>
  <c r="J19" i="5"/>
  <c r="J26"/>
  <c r="J22"/>
  <c r="J28"/>
  <c r="A17" i="23"/>
  <c r="A25"/>
  <c r="A16"/>
  <c r="A24"/>
  <c r="K23" i="5"/>
  <c r="K57"/>
  <c r="K18"/>
  <c r="K12"/>
  <c r="J51"/>
  <c r="J41"/>
  <c r="J17"/>
  <c r="J10"/>
  <c r="K49"/>
  <c r="K47"/>
  <c r="K26"/>
  <c r="J40" l="1"/>
  <c r="J15"/>
  <c r="J52"/>
  <c r="J49"/>
  <c r="K45"/>
  <c r="J50"/>
  <c r="J48"/>
  <c r="J27"/>
  <c r="J25"/>
  <c r="J12"/>
  <c r="K35"/>
  <c r="K50"/>
  <c r="J20"/>
  <c r="J53"/>
  <c r="J47"/>
  <c r="J44"/>
  <c r="J38"/>
  <c r="J31"/>
  <c r="J21"/>
  <c r="J14"/>
  <c r="K37"/>
  <c r="J39"/>
  <c r="J16"/>
  <c r="J11"/>
  <c r="J43"/>
  <c r="J36"/>
  <c r="J34"/>
  <c r="J9"/>
  <c r="J7"/>
  <c r="N6"/>
  <c r="N15"/>
  <c r="N25"/>
  <c r="J56"/>
  <c r="N47"/>
  <c r="N41"/>
  <c r="N49"/>
  <c r="N14"/>
  <c r="N5"/>
  <c r="J59"/>
  <c r="N13"/>
  <c r="N11"/>
  <c r="N9"/>
  <c r="N45"/>
  <c r="N33"/>
  <c r="N29"/>
  <c r="N44"/>
  <c r="N26"/>
  <c r="N23"/>
  <c r="N21"/>
  <c r="N18"/>
  <c r="N17"/>
  <c r="N7"/>
  <c r="N8"/>
  <c r="N53"/>
  <c r="N46"/>
  <c r="N55"/>
  <c r="S67"/>
  <c r="T67"/>
  <c r="J58"/>
  <c r="N57"/>
  <c r="N56"/>
  <c r="J55"/>
  <c r="N54"/>
  <c r="N27"/>
  <c r="N10"/>
  <c r="N12"/>
  <c r="K27"/>
  <c r="K25"/>
  <c r="N42"/>
  <c r="N43"/>
  <c r="K58"/>
  <c r="K56"/>
  <c r="N59"/>
  <c r="J57"/>
  <c r="N58"/>
  <c r="HA67"/>
  <c r="J30"/>
  <c r="N32"/>
  <c r="N31"/>
  <c r="C67"/>
  <c r="V32"/>
  <c r="J33"/>
  <c r="J32"/>
  <c r="N30"/>
  <c r="FC67"/>
  <c r="R67"/>
  <c r="E67"/>
  <c r="G67"/>
  <c r="J18"/>
  <c r="I67"/>
  <c r="N16"/>
  <c r="H67"/>
  <c r="D67"/>
  <c r="FB67"/>
  <c r="J23"/>
  <c r="K21"/>
  <c r="FD67"/>
  <c r="K7"/>
  <c r="J8"/>
  <c r="F67"/>
  <c r="A34" i="23"/>
  <c r="A34" i="26"/>
  <c r="A23" i="23"/>
  <c r="A39"/>
  <c r="A48" i="27"/>
  <c r="A3" i="25"/>
  <c r="H20" i="26"/>
  <c r="A15"/>
  <c r="A17" i="28"/>
  <c r="A19" i="26"/>
  <c r="A37" i="28"/>
  <c r="H37" i="25"/>
  <c r="A33" i="23"/>
  <c r="A50"/>
  <c r="A44"/>
  <c r="A15"/>
  <c r="A42" i="26"/>
  <c r="A27"/>
  <c r="A49" i="28"/>
  <c r="A28" i="25"/>
  <c r="H26" i="28"/>
  <c r="A5"/>
  <c r="H3"/>
  <c r="A48" i="26"/>
  <c r="A47"/>
  <c r="A3"/>
  <c r="D53" i="27"/>
  <c r="F53" i="28"/>
  <c r="A12" i="25"/>
  <c r="A42" i="23"/>
  <c r="A28"/>
  <c r="A47" i="27"/>
  <c r="A47" i="23"/>
  <c r="A36"/>
  <c r="J53" i="26"/>
  <c r="A49" i="27"/>
  <c r="A3" i="28"/>
  <c r="A48" i="23"/>
  <c r="A50" i="27"/>
  <c r="A6" i="23"/>
  <c r="A29"/>
  <c r="D53" i="26"/>
  <c r="A13" i="23"/>
  <c r="A27"/>
  <c r="A30"/>
  <c r="A43" i="26"/>
  <c r="A30"/>
  <c r="A23"/>
  <c r="A11"/>
  <c r="H42" i="28"/>
  <c r="H38"/>
  <c r="A33"/>
  <c r="H18"/>
  <c r="A13"/>
  <c r="H49" i="25"/>
  <c r="A44"/>
  <c r="A20"/>
  <c r="A22" i="26"/>
  <c r="H6" i="28"/>
  <c r="A48" i="25"/>
  <c r="A8"/>
  <c r="A8" i="23"/>
  <c r="A43"/>
  <c r="D53" i="28"/>
  <c r="H53" i="26"/>
  <c r="A39"/>
  <c r="H8"/>
  <c r="L53" i="27"/>
  <c r="H30" i="28"/>
  <c r="A25"/>
  <c r="H10"/>
  <c r="H41" i="25"/>
  <c r="A36"/>
  <c r="L53"/>
  <c r="A38" i="23"/>
  <c r="A46" i="26"/>
  <c r="H44"/>
  <c r="A38"/>
  <c r="A31"/>
  <c r="H24"/>
  <c r="H12"/>
  <c r="A29" i="28"/>
  <c r="A9"/>
  <c r="H45" i="25"/>
  <c r="A40"/>
  <c r="A16"/>
  <c r="H32" i="26"/>
  <c r="A7"/>
  <c r="A45" i="28"/>
  <c r="H33" i="25"/>
  <c r="H29"/>
  <c r="H25"/>
  <c r="A24"/>
  <c r="H21"/>
  <c r="H17"/>
  <c r="H13"/>
  <c r="H9"/>
  <c r="H5"/>
  <c r="J53" i="28"/>
  <c r="B53"/>
  <c r="F53" i="25"/>
  <c r="A4" i="27"/>
  <c r="A10" i="23"/>
  <c r="A35"/>
  <c r="H3" i="26"/>
  <c r="H43"/>
  <c r="H39"/>
  <c r="H35"/>
  <c r="H31"/>
  <c r="H27"/>
  <c r="A26"/>
  <c r="H23"/>
  <c r="H19"/>
  <c r="A18"/>
  <c r="H15"/>
  <c r="A14"/>
  <c r="H11"/>
  <c r="A10"/>
  <c r="H7"/>
  <c r="A6"/>
  <c r="H49" i="28"/>
  <c r="H45"/>
  <c r="A44"/>
  <c r="H41"/>
  <c r="A40"/>
  <c r="H37"/>
  <c r="A36"/>
  <c r="H33"/>
  <c r="A32"/>
  <c r="H29"/>
  <c r="A28"/>
  <c r="H25"/>
  <c r="A24"/>
  <c r="H21"/>
  <c r="A20"/>
  <c r="H17"/>
  <c r="A16"/>
  <c r="H13"/>
  <c r="A12"/>
  <c r="H9"/>
  <c r="A8"/>
  <c r="H5"/>
  <c r="H53"/>
  <c r="A4"/>
  <c r="H48" i="25"/>
  <c r="A47"/>
  <c r="H44"/>
  <c r="A43"/>
  <c r="H40"/>
  <c r="A39"/>
  <c r="H36"/>
  <c r="A35"/>
  <c r="H32"/>
  <c r="A31"/>
  <c r="H28"/>
  <c r="A27"/>
  <c r="H24"/>
  <c r="A23"/>
  <c r="H20"/>
  <c r="A19"/>
  <c r="H16"/>
  <c r="A15"/>
  <c r="H12"/>
  <c r="A11"/>
  <c r="H8"/>
  <c r="A7"/>
  <c r="H4"/>
  <c r="H36" i="26"/>
  <c r="A35"/>
  <c r="H28"/>
  <c r="H50" i="28"/>
  <c r="H46"/>
  <c r="A41"/>
  <c r="H34"/>
  <c r="H22"/>
  <c r="A21"/>
  <c r="A32" i="25"/>
  <c r="A32" i="23"/>
  <c r="A7"/>
  <c r="A21"/>
  <c r="A4" i="26"/>
  <c r="A18" i="23"/>
  <c r="A45"/>
  <c r="A14"/>
  <c r="A26"/>
  <c r="A31"/>
  <c r="A37"/>
  <c r="H46" i="26"/>
  <c r="A45"/>
  <c r="H42"/>
  <c r="A41"/>
  <c r="H38"/>
  <c r="A37"/>
  <c r="H34"/>
  <c r="A33"/>
  <c r="H30"/>
  <c r="A29"/>
  <c r="H26"/>
  <c r="A25"/>
  <c r="H22"/>
  <c r="A21"/>
  <c r="H18"/>
  <c r="A17"/>
  <c r="H14"/>
  <c r="A13"/>
  <c r="H10"/>
  <c r="A9"/>
  <c r="H6"/>
  <c r="A5"/>
  <c r="A3" i="2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H53"/>
  <c r="A5"/>
  <c r="H48" i="28"/>
  <c r="H44"/>
  <c r="H40"/>
  <c r="H36"/>
  <c r="H32"/>
  <c r="H28"/>
  <c r="H24"/>
  <c r="H20"/>
  <c r="A19"/>
  <c r="H16"/>
  <c r="H12"/>
  <c r="A11"/>
  <c r="H8"/>
  <c r="H4"/>
  <c r="A50" i="25"/>
  <c r="H47"/>
  <c r="A46"/>
  <c r="H43"/>
  <c r="A42"/>
  <c r="H39"/>
  <c r="A38"/>
  <c r="H35"/>
  <c r="A34"/>
  <c r="H31"/>
  <c r="A30"/>
  <c r="H27"/>
  <c r="A26"/>
  <c r="H23"/>
  <c r="A22"/>
  <c r="H19"/>
  <c r="A18"/>
  <c r="H15"/>
  <c r="A14"/>
  <c r="H11"/>
  <c r="A10"/>
  <c r="H7"/>
  <c r="A6"/>
  <c r="D53"/>
  <c r="H40" i="26"/>
  <c r="H16"/>
  <c r="L53"/>
  <c r="H14" i="28"/>
  <c r="A4" i="25"/>
  <c r="A41" i="23"/>
  <c r="A49"/>
  <c r="A5"/>
  <c r="A22"/>
  <c r="A46"/>
  <c r="H49" i="26"/>
  <c r="H45"/>
  <c r="H41"/>
  <c r="H37"/>
  <c r="H33"/>
  <c r="H29"/>
  <c r="H25"/>
  <c r="H21"/>
  <c r="H17"/>
  <c r="H13"/>
  <c r="H9"/>
  <c r="H5"/>
  <c r="J53" i="27"/>
  <c r="A50" i="28"/>
  <c r="H47"/>
  <c r="H43"/>
  <c r="H39"/>
  <c r="H35"/>
  <c r="H31"/>
  <c r="H27"/>
  <c r="H23"/>
  <c r="H19"/>
  <c r="H15"/>
  <c r="H11"/>
  <c r="H7"/>
  <c r="H50" i="25"/>
  <c r="A49"/>
  <c r="H46"/>
  <c r="H42"/>
  <c r="H38"/>
  <c r="H34"/>
  <c r="H30"/>
  <c r="H26"/>
  <c r="H22"/>
  <c r="H18"/>
  <c r="H14"/>
  <c r="H10"/>
  <c r="H6"/>
  <c r="B53"/>
  <c r="B53" i="27"/>
  <c r="B53" i="26"/>
  <c r="N53" i="23"/>
  <c r="M53" s="1"/>
  <c r="F56"/>
  <c r="K53" i="17"/>
  <c r="C53"/>
  <c r="E53"/>
  <c r="M53"/>
  <c r="G53"/>
  <c r="I53"/>
  <c r="N53" i="27"/>
  <c r="J13" i="5"/>
  <c r="H50" i="26"/>
  <c r="H48"/>
  <c r="H47"/>
  <c r="H3" i="25"/>
  <c r="H53"/>
  <c r="U67" i="5" l="1"/>
  <c r="N53" i="26"/>
  <c r="I53" s="1"/>
  <c r="N53" i="25"/>
  <c r="M53" s="1"/>
  <c r="C53" i="23"/>
  <c r="K53"/>
  <c r="G53"/>
  <c r="I53"/>
  <c r="E53"/>
  <c r="N53" i="28"/>
  <c r="G53" s="1"/>
  <c r="M53" i="27"/>
  <c r="I53"/>
  <c r="G53"/>
  <c r="C53"/>
  <c r="K53"/>
  <c r="E53"/>
  <c r="M53" i="26" l="1"/>
  <c r="E53"/>
  <c r="C53"/>
  <c r="G53"/>
  <c r="C53" i="25"/>
  <c r="K53" i="26"/>
  <c r="G53" i="25"/>
  <c r="I53"/>
  <c r="E53"/>
  <c r="K53"/>
  <c r="I53" i="28"/>
  <c r="M53"/>
  <c r="K53"/>
  <c r="E53"/>
  <c r="C53"/>
</calcChain>
</file>

<file path=xl/sharedStrings.xml><?xml version="1.0" encoding="utf-8"?>
<sst xmlns="http://schemas.openxmlformats.org/spreadsheetml/2006/main" count="421" uniqueCount="143">
  <si>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</si>
  <si>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</si>
  <si>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</si>
  <si>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</si>
  <si>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</si>
  <si>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</si>
  <si>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</si>
  <si>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</si>
  <si>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</si>
  <si>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</si>
  <si>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</si>
  <si>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</si>
  <si>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</si>
  <si>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</si>
  <si>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</si>
  <si>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</si>
  <si>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</si>
  <si>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</si>
  <si>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</si>
  <si>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</si>
  <si>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</si>
  <si>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</si>
  <si>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</si>
  <si>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</si>
  <si>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</si>
  <si>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</si>
  <si>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</si>
  <si>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</si>
  <si>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</si>
  <si>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</si>
  <si>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</si>
  <si>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</si>
  <si>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</si>
  <si>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</si>
  <si>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</si>
  <si>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</si>
  <si>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</si>
  <si>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</si>
  <si>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</si>
  <si>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</si>
  <si>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</si>
  <si>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</si>
  <si>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</si>
  <si>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</si>
  <si>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</si>
  <si>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</si>
  <si>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</si>
  <si>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</si>
  <si>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</si>
  <si>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</si>
  <si>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</si>
  <si>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</si>
  <si>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</si>
  <si>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</si>
  <si>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No convocat per</t>
  </si>
  <si>
    <t>GROGUES</t>
  </si>
  <si>
    <t xml:space="preserve"> DOBLE GROGA</t>
  </si>
  <si>
    <t>ROJA DIRECTA</t>
  </si>
  <si>
    <t>GOLES</t>
  </si>
  <si>
    <t>Portero</t>
  </si>
  <si>
    <t>Delegado</t>
  </si>
  <si>
    <t>2º Entre</t>
  </si>
  <si>
    <t>Entrenador</t>
  </si>
  <si>
    <t>Marcats els que jugaren. No sabem si foren amonestats</t>
  </si>
  <si>
    <t xml:space="preserve">J. </t>
  </si>
  <si>
    <t>Delantero</t>
  </si>
  <si>
    <t>Medio</t>
  </si>
  <si>
    <t>Alaquàs</t>
  </si>
  <si>
    <t>Pinós</t>
  </si>
  <si>
    <t>Gandia</t>
  </si>
  <si>
    <t>Carcaixent</t>
  </si>
  <si>
    <t>Picassent</t>
  </si>
  <si>
    <t>Mutxamel</t>
  </si>
  <si>
    <t>Eldenc</t>
  </si>
  <si>
    <t>Sueca</t>
  </si>
  <si>
    <t>Alberic</t>
  </si>
  <si>
    <t>Ontinyent</t>
  </si>
  <si>
    <t>Foios</t>
  </si>
  <si>
    <t>Benicarló</t>
  </si>
  <si>
    <t>Oliva</t>
  </si>
  <si>
    <t>Villena</t>
  </si>
  <si>
    <t>Crevillent</t>
  </si>
  <si>
    <t>Saguntí</t>
  </si>
  <si>
    <t>Xàbia</t>
  </si>
  <si>
    <t>Calp</t>
  </si>
  <si>
    <t>Torrent</t>
  </si>
  <si>
    <t>0-1</t>
  </si>
  <si>
    <t>1-0</t>
  </si>
  <si>
    <t>3-1</t>
  </si>
  <si>
    <t>0-0</t>
  </si>
  <si>
    <t>1-1</t>
  </si>
  <si>
    <t>6-0</t>
  </si>
  <si>
    <t>0-2</t>
  </si>
  <si>
    <t>4-0</t>
  </si>
  <si>
    <t>3-0</t>
  </si>
  <si>
    <t>1-3</t>
  </si>
  <si>
    <t>0-7</t>
  </si>
  <si>
    <t>1-2</t>
  </si>
  <si>
    <t>2-1</t>
  </si>
  <si>
    <t>5-1</t>
  </si>
  <si>
    <t>ALIAGA</t>
  </si>
  <si>
    <t>FERRER</t>
  </si>
  <si>
    <t>CASTILLO</t>
  </si>
  <si>
    <t>HERRÁN</t>
  </si>
  <si>
    <t>MERINO</t>
  </si>
  <si>
    <t>PENADÉS</t>
  </si>
  <si>
    <t>SIMARO</t>
  </si>
  <si>
    <t>XIMO</t>
  </si>
  <si>
    <t>ALCARAZ</t>
  </si>
  <si>
    <t>ESPARZA</t>
  </si>
  <si>
    <t>GUILLOT</t>
  </si>
  <si>
    <t>SARRIÀ</t>
  </si>
  <si>
    <t>CUENCA</t>
  </si>
  <si>
    <t>GIMENO</t>
  </si>
  <si>
    <t>MARCOS</t>
  </si>
  <si>
    <t>PARAGUAYO</t>
  </si>
  <si>
    <t>ZARZO</t>
  </si>
  <si>
    <t>ALBERTO</t>
  </si>
  <si>
    <t>FÉLIX</t>
  </si>
  <si>
    <t>HERRERO</t>
  </si>
  <si>
    <t>JAVI</t>
  </si>
  <si>
    <t>JAVI MARCH</t>
  </si>
  <si>
    <t>MARTÍ AGUAS</t>
  </si>
  <si>
    <t>MARTÍ CALVO</t>
  </si>
  <si>
    <t>PEIRÓ</t>
  </si>
  <si>
    <t>PERALTA</t>
  </si>
  <si>
    <t>ROCA</t>
  </si>
  <si>
    <t>RÓDENAS</t>
  </si>
  <si>
    <t>RÚA</t>
  </si>
  <si>
    <t>PORTALÉS</t>
  </si>
  <si>
    <t>CASADO</t>
  </si>
  <si>
    <t>Lat. Der.</t>
  </si>
  <si>
    <t>Central</t>
  </si>
  <si>
    <t>Int. Der.</t>
  </si>
  <si>
    <t>Medio def</t>
  </si>
  <si>
    <t>T</t>
  </si>
  <si>
    <t>C</t>
  </si>
  <si>
    <t>FRANCÉS II</t>
  </si>
  <si>
    <t>BOLUDA</t>
  </si>
  <si>
    <t>CARLOS</t>
  </si>
  <si>
    <t>A. FRANCÉS</t>
  </si>
  <si>
    <t>I</t>
  </si>
  <si>
    <t>E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</si>
</sst>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2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4" fillId="0" borderId="1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2" borderId="16" xfId="0" applyFont="1" applyFill="1" applyBorder="1"/>
    <xf numFmtId="49" fontId="5" fillId="2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5" xfId="0" applyFont="1" applyFill="1" applyBorder="1"/>
    <xf numFmtId="0" fontId="7" fillId="0" borderId="26" xfId="0" applyFont="1" applyFill="1" applyBorder="1" applyAlignment="1">
      <alignment horizontal="center"/>
    </xf>
    <xf numFmtId="0" fontId="0" fillId="0" borderId="27" xfId="0" applyBorder="1"/>
    <xf numFmtId="0" fontId="7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Fill="1" applyBorder="1"/>
    <xf numFmtId="49" fontId="5" fillId="0" borderId="30" xfId="0" applyNumberFormat="1" applyFont="1" applyFill="1" applyBorder="1" applyAlignment="1">
      <alignment horizontal="center"/>
    </xf>
    <xf numFmtId="0" fontId="0" fillId="0" borderId="31" xfId="0" applyBorder="1"/>
    <xf numFmtId="49" fontId="5" fillId="0" borderId="31" xfId="0" applyNumberFormat="1" applyFont="1" applyFill="1" applyBorder="1" applyAlignment="1">
      <alignment horizontal="center"/>
    </xf>
    <xf numFmtId="0" fontId="0" fillId="0" borderId="32" xfId="0" applyBorder="1"/>
    <xf numFmtId="49" fontId="5" fillId="0" borderId="33" xfId="0" applyNumberFormat="1" applyFont="1" applyFill="1" applyBorder="1" applyAlignment="1">
      <alignment horizontal="center"/>
    </xf>
    <xf numFmtId="0" fontId="0" fillId="0" borderId="6" xfId="0" applyBorder="1"/>
    <xf numFmtId="49" fontId="5" fillId="0" borderId="6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6" fillId="0" borderId="40" xfId="0" applyFont="1" applyFill="1" applyBorder="1" applyAlignment="1">
      <alignment horizontal="center" textRotation="90"/>
    </xf>
    <xf numFmtId="0" fontId="6" fillId="0" borderId="4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16" xfId="0" applyNumberFormat="1" applyFont="1" applyFill="1" applyBorder="1" applyAlignment="1">
      <alignment horizontal="center" textRotation="90"/>
    </xf>
    <xf numFmtId="49" fontId="0" fillId="0" borderId="44" xfId="0" applyNumberFormat="1" applyFill="1" applyBorder="1" applyAlignment="1">
      <alignment horizontal="center" textRotation="90"/>
    </xf>
    <xf numFmtId="49" fontId="0" fillId="0" borderId="45" xfId="0" applyNumberFormat="1" applyFill="1" applyBorder="1" applyAlignment="1">
      <alignment horizontal="center" textRotation="90"/>
    </xf>
    <xf numFmtId="49" fontId="0" fillId="0" borderId="46" xfId="0" applyNumberFormat="1" applyFill="1" applyBorder="1" applyAlignment="1">
      <alignment horizontal="center" textRotation="90"/>
    </xf>
    <xf numFmtId="49" fontId="0" fillId="0" borderId="47" xfId="0" applyNumberFormat="1" applyFill="1" applyBorder="1" applyAlignment="1">
      <alignment horizontal="center" textRotation="90"/>
    </xf>
    <xf numFmtId="49" fontId="0" fillId="0" borderId="5" xfId="0" applyNumberFormat="1" applyFill="1" applyBorder="1" applyAlignment="1">
      <alignment horizontal="center" textRotation="90"/>
    </xf>
    <xf numFmtId="49" fontId="0" fillId="0" borderId="19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textRotation="90"/>
    </xf>
    <xf numFmtId="49" fontId="6" fillId="0" borderId="6" xfId="0" applyNumberFormat="1" applyFont="1" applyFill="1" applyBorder="1" applyAlignment="1">
      <alignment horizontal="center" textRotation="90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textRotation="90"/>
    </xf>
    <xf numFmtId="49" fontId="6" fillId="0" borderId="5" xfId="0" applyNumberFormat="1" applyFont="1" applyFill="1" applyBorder="1" applyAlignment="1">
      <alignment horizontal="center" textRotation="90"/>
    </xf>
    <xf numFmtId="0" fontId="4" fillId="0" borderId="37" xfId="0" applyFont="1" applyFill="1" applyBorder="1" applyAlignment="1">
      <alignment horizontal="center" textRotation="90"/>
    </xf>
    <xf numFmtId="0" fontId="4" fillId="0" borderId="40" xfId="0" applyFont="1" applyFill="1" applyBorder="1" applyAlignment="1">
      <alignment horizontal="center" textRotation="90"/>
    </xf>
    <xf numFmtId="0" fontId="0" fillId="0" borderId="54" xfId="0" applyFill="1" applyBorder="1" applyAlignment="1">
      <alignment horizontal="center"/>
    </xf>
    <xf numFmtId="0" fontId="9" fillId="0" borderId="55" xfId="1" applyFont="1" applyFill="1" applyBorder="1" applyAlignment="1">
      <alignment horizontal="center"/>
    </xf>
    <xf numFmtId="0" fontId="9" fillId="0" borderId="56" xfId="1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textRotation="90"/>
    </xf>
    <xf numFmtId="49" fontId="6" fillId="0" borderId="57" xfId="0" applyNumberFormat="1" applyFont="1" applyFill="1" applyBorder="1" applyAlignment="1">
      <alignment horizontal="center" textRotation="90"/>
    </xf>
    <xf numFmtId="0" fontId="6" fillId="0" borderId="54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textRotation="90"/>
    </xf>
    <xf numFmtId="0" fontId="0" fillId="0" borderId="58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24" xfId="0" applyFont="1" applyFill="1" applyBorder="1"/>
    <xf numFmtId="0" fontId="6" fillId="0" borderId="4" xfId="0" applyFont="1" applyFill="1" applyBorder="1" applyAlignment="1">
      <alignment horizontal="center" textRotation="90"/>
    </xf>
    <xf numFmtId="0" fontId="1" fillId="0" borderId="0" xfId="0" applyFont="1" applyFill="1" applyAlignment="1">
      <alignment horizontal="center"/>
    </xf>
    <xf numFmtId="49" fontId="1" fillId="0" borderId="5" xfId="0" applyNumberFormat="1" applyFont="1" applyFill="1" applyBorder="1" applyAlignment="1">
      <alignment horizontal="center" textRotation="90"/>
    </xf>
    <xf numFmtId="49" fontId="1" fillId="0" borderId="6" xfId="0" applyNumberFormat="1" applyFont="1" applyFill="1" applyBorder="1" applyAlignment="1">
      <alignment horizontal="center" textRotation="90"/>
    </xf>
    <xf numFmtId="0" fontId="12" fillId="0" borderId="1" xfId="0" applyFont="1" applyFill="1" applyBorder="1" applyAlignment="1">
      <alignment horizontal="center" textRotation="90"/>
    </xf>
    <xf numFmtId="0" fontId="12" fillId="0" borderId="37" xfId="0" applyFont="1" applyFill="1" applyBorder="1" applyAlignment="1">
      <alignment horizontal="center" textRotation="90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5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textRotation="90"/>
    </xf>
    <xf numFmtId="0" fontId="2" fillId="0" borderId="0" xfId="0" applyFont="1" applyFill="1" applyBorder="1"/>
    <xf numFmtId="0" fontId="6" fillId="0" borderId="5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6" fillId="0" borderId="19" xfId="0" applyFont="1" applyFill="1" applyBorder="1" applyAlignment="1">
      <alignment horizontal="center" textRotation="90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" fontId="6" fillId="3" borderId="4" xfId="0" quotePrefix="1" applyNumberFormat="1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24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3" borderId="0" xfId="0" applyFont="1" applyFill="1" applyBorder="1"/>
    <xf numFmtId="0" fontId="6" fillId="3" borderId="2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Border="1"/>
    <xf numFmtId="0" fontId="6" fillId="0" borderId="0" xfId="0" applyFont="1" applyFill="1" applyAlignment="1">
      <alignment vertical="top" textRotation="180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vertical="top" textRotation="90"/>
    </xf>
    <xf numFmtId="0" fontId="0" fillId="0" borderId="0" xfId="0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14" fillId="0" borderId="0" xfId="0" applyFont="1" applyFill="1" applyBorder="1" applyAlignment="1">
      <alignment horizontal="center" vertical="top" textRotation="90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Alignment="1">
      <alignment horizontal="right" vertical="center" textRotation="90"/>
    </xf>
    <xf numFmtId="0" fontId="0" fillId="0" borderId="0" xfId="0" applyFill="1" applyAlignment="1">
      <alignment horizontal="right" vertical="top" textRotation="90"/>
    </xf>
    <xf numFmtId="0" fontId="6" fillId="0" borderId="50" xfId="0" applyFont="1" applyFill="1" applyBorder="1"/>
    <xf numFmtId="49" fontId="0" fillId="0" borderId="57" xfId="0" applyNumberFormat="1" applyFill="1" applyBorder="1" applyAlignment="1">
      <alignment horizontal="center" textRotation="90"/>
    </xf>
    <xf numFmtId="0" fontId="5" fillId="0" borderId="42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 textRotation="90"/>
    </xf>
    <xf numFmtId="0" fontId="4" fillId="0" borderId="58" xfId="0" applyFont="1" applyFill="1" applyBorder="1" applyAlignment="1">
      <alignment horizontal="center" textRotation="90"/>
    </xf>
    <xf numFmtId="49" fontId="6" fillId="0" borderId="20" xfId="0" applyNumberFormat="1" applyFont="1" applyFill="1" applyBorder="1" applyAlignment="1">
      <alignment horizontal="center" textRotation="90"/>
    </xf>
    <xf numFmtId="0" fontId="6" fillId="0" borderId="23" xfId="0" applyFont="1" applyFill="1" applyBorder="1" applyAlignment="1">
      <alignment horizontal="center" textRotation="90"/>
    </xf>
    <xf numFmtId="0" fontId="6" fillId="0" borderId="24" xfId="0" applyFont="1" applyFill="1" applyBorder="1" applyAlignment="1">
      <alignment horizontal="center" textRotation="90"/>
    </xf>
    <xf numFmtId="0" fontId="6" fillId="3" borderId="67" xfId="0" applyFont="1" applyFill="1" applyBorder="1" applyAlignment="1">
      <alignment horizontal="center"/>
    </xf>
    <xf numFmtId="0" fontId="6" fillId="3" borderId="6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 vertical="top"/>
    </xf>
    <xf numFmtId="0" fontId="0" fillId="0" borderId="53" xfId="0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 textRotation="90"/>
    </xf>
    <xf numFmtId="0" fontId="2" fillId="0" borderId="73" xfId="0" applyFont="1" applyFill="1" applyBorder="1" applyAlignment="1">
      <alignment horizontal="center" vertical="top" textRotation="90"/>
    </xf>
    <xf numFmtId="0" fontId="5" fillId="0" borderId="72" xfId="0" applyFont="1" applyFill="1" applyBorder="1" applyAlignment="1">
      <alignment horizontal="center" vertical="top"/>
    </xf>
    <xf numFmtId="1" fontId="6" fillId="0" borderId="53" xfId="0" applyNumberFormat="1" applyFont="1" applyFill="1" applyBorder="1" applyAlignment="1">
      <alignment horizontal="center" vertical="top"/>
    </xf>
    <xf numFmtId="0" fontId="2" fillId="0" borderId="69" xfId="0" applyFont="1" applyFill="1" applyBorder="1" applyAlignment="1">
      <alignment horizontal="center"/>
    </xf>
    <xf numFmtId="0" fontId="9" fillId="0" borderId="74" xfId="1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/>
    </xf>
    <xf numFmtId="164" fontId="6" fillId="0" borderId="40" xfId="0" applyNumberFormat="1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79" xfId="0" applyFont="1" applyFill="1" applyBorder="1"/>
    <xf numFmtId="0" fontId="6" fillId="0" borderId="0" xfId="0" applyFont="1" applyFill="1" applyAlignment="1">
      <alignment textRotation="90"/>
    </xf>
    <xf numFmtId="49" fontId="6" fillId="0" borderId="4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8" fillId="0" borderId="54" xfId="1" applyFont="1" applyFill="1" applyBorder="1" applyAlignment="1">
      <alignment horizontal="center" wrapText="1"/>
    </xf>
    <xf numFmtId="0" fontId="6" fillId="3" borderId="5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51" xfId="0" applyFont="1" applyFill="1" applyBorder="1" applyAlignment="1">
      <alignment horizontal="center" vertical="top" textRotation="90"/>
    </xf>
    <xf numFmtId="0" fontId="13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 textRotation="90"/>
    </xf>
    <xf numFmtId="0" fontId="6" fillId="0" borderId="0" xfId="0" applyFont="1" applyFill="1" applyAlignment="1">
      <alignment horizontal="center" vertical="top" textRotation="180"/>
    </xf>
    <xf numFmtId="0" fontId="6" fillId="0" borderId="0" xfId="0" applyFont="1" applyFill="1" applyBorder="1" applyAlignment="1">
      <alignment horizontal="center" vertical="top" textRotation="90"/>
    </xf>
    <xf numFmtId="0" fontId="16" fillId="0" borderId="4" xfId="0" applyFont="1" applyFill="1" applyBorder="1" applyAlignment="1">
      <alignment horizontal="center"/>
    </xf>
    <xf numFmtId="0" fontId="6" fillId="4" borderId="79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top" textRotation="90"/>
    </xf>
    <xf numFmtId="0" fontId="17" fillId="5" borderId="13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87" xfId="0" applyFont="1" applyFill="1" applyBorder="1" applyAlignment="1">
      <alignment horizontal="center"/>
    </xf>
    <xf numFmtId="0" fontId="6" fillId="5" borderId="79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top" textRotation="90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1" fontId="6" fillId="6" borderId="22" xfId="0" quotePrefix="1" applyNumberFormat="1" applyFont="1" applyFill="1" applyBorder="1" applyAlignment="1">
      <alignment horizontal="center"/>
    </xf>
    <xf numFmtId="1" fontId="6" fillId="6" borderId="76" xfId="0" quotePrefix="1" applyNumberFormat="1" applyFont="1" applyFill="1" applyBorder="1" applyAlignment="1">
      <alignment horizontal="center"/>
    </xf>
    <xf numFmtId="0" fontId="6" fillId="6" borderId="79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 vertical="top" textRotation="90"/>
    </xf>
    <xf numFmtId="0" fontId="6" fillId="3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textRotation="180"/>
    </xf>
    <xf numFmtId="0" fontId="6" fillId="0" borderId="5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54" xfId="0" applyFont="1" applyFill="1" applyBorder="1"/>
    <xf numFmtId="0" fontId="0" fillId="0" borderId="70" xfId="0" applyFill="1" applyBorder="1" applyAlignment="1">
      <alignment vertical="top"/>
    </xf>
    <xf numFmtId="0" fontId="6" fillId="0" borderId="70" xfId="0" applyFont="1" applyFill="1" applyBorder="1" applyAlignment="1">
      <alignment horizontal="center" vertical="top" textRotation="90"/>
    </xf>
    <xf numFmtId="0" fontId="6" fillId="0" borderId="71" xfId="0" applyFont="1" applyFill="1" applyBorder="1" applyAlignment="1">
      <alignment horizontal="center" vertical="top" textRotation="90"/>
    </xf>
    <xf numFmtId="0" fontId="6" fillId="3" borderId="96" xfId="0" applyFont="1" applyFill="1" applyBorder="1" applyAlignment="1">
      <alignment horizontal="center"/>
    </xf>
    <xf numFmtId="1" fontId="6" fillId="6" borderId="4" xfId="0" quotePrefix="1" applyNumberFormat="1" applyFont="1" applyFill="1" applyBorder="1" applyAlignment="1">
      <alignment horizontal="center"/>
    </xf>
    <xf numFmtId="1" fontId="6" fillId="5" borderId="4" xfId="0" quotePrefix="1" applyNumberFormat="1" applyFont="1" applyFill="1" applyBorder="1" applyAlignment="1">
      <alignment horizontal="center"/>
    </xf>
    <xf numFmtId="1" fontId="6" fillId="4" borderId="4" xfId="0" quotePrefix="1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" fontId="6" fillId="6" borderId="70" xfId="0" quotePrefix="1" applyNumberFormat="1" applyFont="1" applyFill="1" applyBorder="1" applyAlignment="1">
      <alignment horizontal="center"/>
    </xf>
    <xf numFmtId="1" fontId="6" fillId="4" borderId="70" xfId="0" quotePrefix="1" applyNumberFormat="1" applyFont="1" applyFill="1" applyBorder="1" applyAlignment="1">
      <alignment horizontal="center"/>
    </xf>
    <xf numFmtId="1" fontId="6" fillId="5" borderId="70" xfId="0" quotePrefix="1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6" fillId="0" borderId="22" xfId="0" quotePrefix="1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8" fillId="3" borderId="54" xfId="1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0" fontId="2" fillId="0" borderId="40" xfId="0" applyFont="1" applyFill="1" applyBorder="1" applyAlignment="1">
      <alignment horizontal="center" textRotation="90"/>
    </xf>
    <xf numFmtId="0" fontId="2" fillId="0" borderId="51" xfId="0" applyFont="1" applyFill="1" applyBorder="1" applyAlignment="1">
      <alignment horizontal="center" textRotation="90"/>
    </xf>
    <xf numFmtId="49" fontId="1" fillId="0" borderId="10" xfId="0" applyNumberFormat="1" applyFont="1" applyFill="1" applyBorder="1" applyAlignment="1">
      <alignment horizontal="center" textRotation="90"/>
    </xf>
    <xf numFmtId="0" fontId="1" fillId="3" borderId="85" xfId="0" applyFont="1" applyFill="1" applyBorder="1" applyAlignment="1">
      <alignment horizontal="center"/>
    </xf>
    <xf numFmtId="0" fontId="1" fillId="3" borderId="86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8" fillId="0" borderId="83" xfId="1" applyFont="1" applyFill="1" applyBorder="1" applyAlignment="1">
      <alignment horizontal="center" wrapText="1"/>
    </xf>
    <xf numFmtId="0" fontId="8" fillId="0" borderId="56" xfId="1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3" borderId="88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49" fontId="2" fillId="0" borderId="80" xfId="0" applyNumberFormat="1" applyFont="1" applyFill="1" applyBorder="1" applyAlignment="1">
      <alignment horizontal="center" textRotation="90"/>
    </xf>
    <xf numFmtId="0" fontId="0" fillId="0" borderId="89" xfId="0" applyFill="1" applyBorder="1" applyAlignment="1">
      <alignment horizontal="center" textRotation="90"/>
    </xf>
    <xf numFmtId="0" fontId="0" fillId="0" borderId="90" xfId="0" applyFill="1" applyBorder="1" applyAlignment="1">
      <alignment horizontal="center" textRotation="90"/>
    </xf>
    <xf numFmtId="49" fontId="10" fillId="0" borderId="91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center"/>
    </xf>
    <xf numFmtId="49" fontId="10" fillId="0" borderId="44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textRotation="90"/>
    </xf>
    <xf numFmtId="0" fontId="0" fillId="0" borderId="53" xfId="0" applyFill="1" applyBorder="1" applyAlignment="1">
      <alignment horizontal="center" textRotation="90"/>
    </xf>
    <xf numFmtId="49" fontId="2" fillId="0" borderId="92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6" borderId="76" xfId="0" applyFont="1" applyFill="1" applyBorder="1" applyAlignment="1">
      <alignment horizontal="center" textRotation="90"/>
    </xf>
    <xf numFmtId="0" fontId="2" fillId="6" borderId="94" xfId="0" applyFont="1" applyFill="1" applyBorder="1" applyAlignment="1">
      <alignment horizontal="center" textRotation="90"/>
    </xf>
    <xf numFmtId="0" fontId="2" fillId="4" borderId="40" xfId="0" applyFont="1" applyFill="1" applyBorder="1" applyAlignment="1">
      <alignment horizontal="center" textRotation="90"/>
    </xf>
    <xf numFmtId="0" fontId="2" fillId="4" borderId="53" xfId="0" applyFont="1" applyFill="1" applyBorder="1" applyAlignment="1">
      <alignment horizontal="center" textRotation="90"/>
    </xf>
    <xf numFmtId="0" fontId="18" fillId="5" borderId="87" xfId="0" applyFont="1" applyFill="1" applyBorder="1" applyAlignment="1">
      <alignment horizontal="center" textRotation="90"/>
    </xf>
    <xf numFmtId="0" fontId="18" fillId="5" borderId="95" xfId="0" applyFont="1" applyFill="1" applyBorder="1" applyAlignment="1">
      <alignment horizontal="center" textRotation="90"/>
    </xf>
    <xf numFmtId="0" fontId="5" fillId="0" borderId="50" xfId="0" applyFont="1" applyFill="1" applyBorder="1" applyAlignment="1">
      <alignment horizontal="center" textRotation="90"/>
    </xf>
    <xf numFmtId="0" fontId="0" fillId="0" borderId="50" xfId="0" applyFill="1" applyBorder="1" applyAlignment="1">
      <alignment horizontal="center" textRotation="90"/>
    </xf>
    <xf numFmtId="1" fontId="6" fillId="0" borderId="78" xfId="0" applyNumberFormat="1" applyFont="1" applyFill="1" applyBorder="1" applyAlignment="1">
      <alignment horizontal="center"/>
    </xf>
  </cellXfs>
  <cellStyles count="2">
    <cellStyle name="Normal" xfId="0" builtinId="0"/>
    <cellStyle name="Normal_U.E. ALZIR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10" Type="http://schemas.openxmlformats.org/officeDocument/2006/relationships/chartsheet" Target="chartsheets/sheet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chartsheet" Target="chart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Classificació Temporada 2011-12</a:t>
            </a:r>
          </a:p>
        </c:rich>
      </c:tx>
      <c:layout>
        <c:manualLayout>
          <c:xMode val="edge"/>
          <c:yMode val="edge"/>
          <c:x val="0.36711482939632567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092037228541885E-2"/>
          <c:y val="0.15423728813559345"/>
          <c:w val="0.86866597724922501"/>
          <c:h val="0.8067796610169492"/>
        </c:manualLayout>
      </c:layout>
      <c:lineChart>
        <c:grouping val="standard"/>
        <c:ser>
          <c:idx val="1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Classificacions!$B$2:$AM$2</c:f>
              <c:numCache>
                <c:formatCode>General</c:formatCode>
                <c:ptCount val="38"/>
                <c:pt idx="37">
                  <c:v>14</c:v>
                </c:pt>
              </c:numCache>
            </c:numRef>
          </c:val>
        </c:ser>
        <c:marker val="1"/>
        <c:axId val="73104384"/>
        <c:axId val="88568960"/>
      </c:lineChart>
      <c:catAx>
        <c:axId val="73104384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568960"/>
        <c:crossesAt val="0"/>
        <c:auto val="1"/>
        <c:lblAlgn val="ctr"/>
        <c:lblOffset val="100"/>
        <c:tickLblSkip val="1"/>
        <c:tickMarkSkip val="1"/>
      </c:catAx>
      <c:valAx>
        <c:axId val="88568960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0438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3.7228541882109632E-2"/>
          <c:y val="6.949152542372887E-2"/>
          <c:w val="0.95243019648397154"/>
          <c:h val="0.89491525423728813"/>
        </c:manualLayout>
      </c:layout>
      <c:lineChart>
        <c:grouping val="standard"/>
        <c:ser>
          <c:idx val="1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Classificacions!$B$2:$AQ$2</c:f>
              <c:numCache>
                <c:formatCode>General</c:formatCode>
                <c:ptCount val="42"/>
                <c:pt idx="37">
                  <c:v>14</c:v>
                </c:pt>
              </c:numCache>
            </c:numRef>
          </c:val>
        </c:ser>
        <c:marker val="1"/>
        <c:axId val="88752896"/>
        <c:axId val="88755200"/>
      </c:lineChart>
      <c:catAx>
        <c:axId val="88752896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755200"/>
        <c:crossesAt val="1"/>
        <c:auto val="1"/>
        <c:lblAlgn val="ctr"/>
        <c:lblOffset val="100"/>
        <c:tickLblSkip val="1"/>
        <c:tickMarkSkip val="1"/>
      </c:catAx>
      <c:valAx>
        <c:axId val="88755200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752896"/>
        <c:crosses val="autoZero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marcats per quarts d'hora</a:t>
            </a:r>
          </a:p>
        </c:rich>
      </c:tx>
      <c:layout>
        <c:manualLayout>
          <c:xMode val="edge"/>
          <c:yMode val="edge"/>
          <c:x val="0.31644258530183772"/>
          <c:y val="0.1593220338983052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8459152016546"/>
          <c:y val="0.2491525423728814"/>
          <c:w val="0.70320579110651504"/>
          <c:h val="0.559322033898305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('Gols marcats'!$B$52,'Gols marcats'!$D$52,'Gols marcats'!$F$52,'Gols marcats'!$H$52,'Gols marcats'!$J$52,'Gols marcats'!$L$52)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marcats'!$B$53,'Gols marcats'!$D$53,'Gols marcats'!$F$53,'Gols marcats'!$H$53,'Gols marcats'!$J$53,'Gols marcats'!$L$53)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8827008"/>
        <c:axId val="88828544"/>
      </c:barChart>
      <c:catAx>
        <c:axId val="8882700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828544"/>
        <c:crosses val="autoZero"/>
        <c:auto val="1"/>
        <c:lblAlgn val="ctr"/>
        <c:lblOffset val="100"/>
        <c:tickLblSkip val="1"/>
        <c:tickMarkSkip val="1"/>
      </c:catAx>
      <c:valAx>
        <c:axId val="88828544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854166666666667"/>
          <c:y val="0.488135593220339"/>
          <c:w val="0.11145833333333326"/>
          <c:h val="0.237288135593220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encaixats per quarts d'hora</a:t>
            </a:r>
          </a:p>
        </c:rich>
      </c:tx>
      <c:layout>
        <c:manualLayout>
          <c:xMode val="edge"/>
          <c:yMode val="edge"/>
          <c:x val="0.36401240951396097"/>
          <c:y val="8.81355901940831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34436401240951"/>
          <c:y val="0.18813559322033899"/>
          <c:w val="0.7404343329886246"/>
          <c:h val="0.6813559322033907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9462272"/>
        <c:axId val="89463808"/>
      </c:barChart>
      <c:catAx>
        <c:axId val="8946227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463808"/>
        <c:crosses val="autoZero"/>
        <c:auto val="1"/>
        <c:lblAlgn val="ctr"/>
        <c:lblOffset val="100"/>
        <c:tickLblSkip val="1"/>
        <c:tickMarkSkip val="1"/>
      </c:catAx>
      <c:valAx>
        <c:axId val="89463808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462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marcats per parts</a:t>
            </a:r>
          </a:p>
        </c:rich>
      </c:tx>
      <c:layout>
        <c:manualLayout>
          <c:xMode val="edge"/>
          <c:yMode val="edge"/>
          <c:x val="0.40330916447944043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4142825896762897E-2"/>
          <c:y val="0.13107344632768361"/>
          <c:w val="0.94829369183040335"/>
          <c:h val="0.7796610169491535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('Gols marcats'!$B$55,'Gols marcats'!$C$55)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marcats'!$B$56,'Gols marcats'!$C$56)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axId val="89808896"/>
        <c:axId val="89810432"/>
      </c:barChart>
      <c:catAx>
        <c:axId val="89808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810432"/>
        <c:crosses val="autoZero"/>
        <c:auto val="1"/>
        <c:lblAlgn val="ctr"/>
        <c:lblOffset val="100"/>
        <c:tickLblSkip val="1"/>
        <c:tickMarkSkip val="1"/>
      </c:catAx>
      <c:valAx>
        <c:axId val="89810432"/>
        <c:scaling>
          <c:orientation val="minMax"/>
          <c:max val="4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808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marcats per parts</a:t>
            </a:r>
          </a:p>
        </c:rich>
      </c:tx>
      <c:layout>
        <c:manualLayout>
          <c:xMode val="edge"/>
          <c:yMode val="edge"/>
          <c:x val="0.3867632327209099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365046535677352E-2"/>
          <c:y val="0.13220338983050858"/>
          <c:w val="0.94829369183040335"/>
          <c:h val="0.783050847457627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'Gols marcats'!$E$55:$G$55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marcats'!$E$56:$G$56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axId val="91982464"/>
        <c:axId val="92021120"/>
      </c:barChart>
      <c:catAx>
        <c:axId val="91982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021120"/>
        <c:crosses val="autoZero"/>
        <c:auto val="1"/>
        <c:lblAlgn val="ctr"/>
        <c:lblOffset val="100"/>
        <c:tickLblSkip val="1"/>
        <c:tickMarkSkip val="1"/>
      </c:catAx>
      <c:valAx>
        <c:axId val="92021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982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encaixats per parts</a:t>
            </a:r>
          </a:p>
        </c:rich>
      </c:tx>
      <c:layout>
        <c:manualLayout>
          <c:xMode val="edge"/>
          <c:yMode val="edge"/>
          <c:x val="0.3795242782152235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365046535677352E-2"/>
          <c:y val="0.13220338983050858"/>
          <c:w val="0.94829369183040335"/>
          <c:h val="0.783050847457627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axId val="92222592"/>
        <c:axId val="92224128"/>
      </c:barChart>
      <c:catAx>
        <c:axId val="92222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224128"/>
        <c:crosses val="autoZero"/>
        <c:auto val="1"/>
        <c:lblAlgn val="ctr"/>
        <c:lblOffset val="100"/>
        <c:tickLblSkip val="1"/>
        <c:tickMarkSkip val="1"/>
      </c:catAx>
      <c:valAx>
        <c:axId val="92224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222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encaixats per terços de partit</a:t>
            </a:r>
          </a:p>
        </c:rich>
      </c:tx>
      <c:layout>
        <c:manualLayout>
          <c:xMode val="edge"/>
          <c:yMode val="edge"/>
          <c:x val="0.33195450568678947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365046535677352E-2"/>
          <c:y val="0.13220338983050858"/>
          <c:w val="0.94829369183040335"/>
          <c:h val="0.783050847457627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axId val="92639232"/>
        <c:axId val="92640768"/>
      </c:barChart>
      <c:catAx>
        <c:axId val="92639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640768"/>
        <c:crosses val="autoZero"/>
        <c:auto val="1"/>
        <c:lblAlgn val="ctr"/>
        <c:lblOffset val="100"/>
        <c:tickLblSkip val="1"/>
        <c:tickMarkSkip val="1"/>
      </c:catAx>
      <c:valAx>
        <c:axId val="92640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639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topLeftCell="A26" zoomScale="85" zoomScaleNormal="85" workbookViewId="0">
      <pane xSplit="1" topLeftCell="F1" activePane="topRight" state="frozen"/>
      <selection activeCell="A8" sqref="A8"/>
      <selection pane="topRight" activeCell="V67" sqref="V67"/>
    </sheetView>
  </sheetViews>
  <sheetFormatPr baseColWidth="10" defaultColWidth="0" defaultRowHeight="12.75"/>
  <cols>
    <col min="1" max="1" width="19.140625" style="71" customWidth="1"/>
    <col min="2" max="2" width="9.5703125" style="2" customWidth="1"/>
    <col min="3" max="8" width="4.28515625" style="2" customWidth="1"/>
    <col min="9" max="9" width="6.5703125" style="2" customWidth="1"/>
    <col min="10" max="10" width="5.42578125" style="2" customWidth="1"/>
    <col min="11" max="11" width="6.7109375" style="2" customWidth="1"/>
    <col min="12" max="13" width="4.28515625" style="2" customWidth="1"/>
    <col min="14" max="17" width="4.28515625" style="2" hidden="1" customWidth="1"/>
    <col min="18" max="20" width="4.28515625" style="2" customWidth="1"/>
    <col min="21" max="21" width="4.140625" style="2" customWidth="1"/>
    <col min="22" max="22" width="4.7109375" style="2" customWidth="1"/>
    <col min="23" max="23" width="9.140625" style="2" customWidth="1"/>
    <col min="24" max="24" width="4.140625" style="2" customWidth="1"/>
    <col min="25" max="25" width="4" style="2" customWidth="1"/>
    <col min="26" max="26" width="4.140625" style="2" customWidth="1"/>
    <col min="27" max="27" width="4" style="2" customWidth="1"/>
    <col min="28" max="28" width="4.140625" style="2" customWidth="1"/>
    <col min="29" max="29" width="4" style="2" customWidth="1"/>
    <col min="30" max="30" width="4.140625" style="2" customWidth="1"/>
    <col min="31" max="31" width="4" style="2" customWidth="1"/>
    <col min="32" max="32" width="4.140625" style="2" customWidth="1"/>
    <col min="33" max="34" width="4" style="2" customWidth="1"/>
    <col min="35" max="35" width="4.140625" style="2" customWidth="1"/>
    <col min="36" max="36" width="4" style="2" customWidth="1"/>
    <col min="37" max="37" width="4.140625" style="2" customWidth="1"/>
    <col min="38" max="61" width="4" style="2" customWidth="1"/>
    <col min="62" max="67" width="4" style="2" hidden="1" customWidth="1"/>
    <col min="68" max="68" width="9.7109375" style="2" customWidth="1"/>
    <col min="69" max="69" width="5.5703125" style="2" customWidth="1"/>
    <col min="70" max="71" width="4.140625" style="2" customWidth="1"/>
    <col min="72" max="74" width="4" style="2" customWidth="1"/>
    <col min="75" max="75" width="4.140625" style="2" customWidth="1"/>
    <col min="76" max="76" width="4" style="2" customWidth="1"/>
    <col min="77" max="77" width="4.140625" style="2" customWidth="1"/>
    <col min="78" max="78" width="4" style="2" customWidth="1"/>
    <col min="79" max="79" width="4" style="124" customWidth="1"/>
    <col min="80" max="80" width="4.140625" style="124" customWidth="1"/>
    <col min="81" max="81" width="4" style="124" customWidth="1"/>
    <col min="82" max="82" width="4.140625" style="124" customWidth="1"/>
    <col min="83" max="83" width="4.7109375" style="124" customWidth="1"/>
    <col min="84" max="85" width="4.140625" style="124" customWidth="1"/>
    <col min="86" max="86" width="4" style="124" customWidth="1"/>
    <col min="87" max="87" width="4.42578125" style="124" customWidth="1"/>
    <col min="88" max="88" width="4.28515625" style="124" customWidth="1"/>
    <col min="89" max="89" width="4" style="124" customWidth="1"/>
    <col min="90" max="90" width="4.140625" style="124" customWidth="1"/>
    <col min="91" max="91" width="4" style="124" customWidth="1"/>
    <col min="92" max="92" width="4.28515625" style="124" customWidth="1"/>
    <col min="93" max="93" width="4" style="124" customWidth="1"/>
    <col min="94" max="95" width="4.140625" style="124" customWidth="1"/>
    <col min="96" max="96" width="4" style="124" customWidth="1"/>
    <col min="97" max="97" width="4.140625" style="124" customWidth="1"/>
    <col min="98" max="98" width="4" style="124" customWidth="1"/>
    <col min="99" max="99" width="4.140625" style="124" customWidth="1"/>
    <col min="100" max="100" width="4" style="124" customWidth="1"/>
    <col min="101" max="101" width="4.85546875" style="124" customWidth="1"/>
    <col min="102" max="106" width="4" style="124" customWidth="1"/>
    <col min="107" max="112" width="4" style="124" hidden="1" customWidth="1"/>
    <col min="113" max="113" width="6.42578125" style="3" customWidth="1"/>
    <col min="114" max="114" width="4.140625" style="2" customWidth="1"/>
    <col min="115" max="115" width="4" style="2" customWidth="1"/>
    <col min="116" max="116" width="4.140625" style="2" customWidth="1"/>
    <col min="117" max="117" width="4" style="2" customWidth="1"/>
    <col min="118" max="118" width="4.140625" style="2" customWidth="1"/>
    <col min="119" max="119" width="4" style="2" customWidth="1"/>
    <col min="120" max="120" width="4.140625" style="2" customWidth="1"/>
    <col min="121" max="121" width="4" style="2" customWidth="1"/>
    <col min="122" max="122" width="4.140625" style="2" customWidth="1"/>
    <col min="123" max="124" width="4" style="2" customWidth="1"/>
    <col min="125" max="125" width="4.140625" style="2" customWidth="1"/>
    <col min="126" max="126" width="4" style="2" customWidth="1"/>
    <col min="127" max="127" width="4.140625" style="2" customWidth="1"/>
    <col min="128" max="129" width="4" style="2" customWidth="1"/>
    <col min="130" max="130" width="4.140625" style="2" customWidth="1"/>
    <col min="131" max="131" width="4" style="2" customWidth="1"/>
    <col min="132" max="132" width="4.140625" style="2" customWidth="1"/>
    <col min="133" max="133" width="4" style="2" customWidth="1"/>
    <col min="134" max="134" width="4.140625" style="2" customWidth="1"/>
    <col min="135" max="135" width="4" style="2" customWidth="1"/>
    <col min="136" max="136" width="4.140625" style="2" customWidth="1"/>
    <col min="137" max="137" width="4" style="2" customWidth="1"/>
    <col min="138" max="139" width="4.140625" style="2" customWidth="1"/>
    <col min="140" max="140" width="4" style="2" customWidth="1"/>
    <col min="141" max="141" width="4.140625" style="2" customWidth="1"/>
    <col min="142" max="142" width="4" style="2" customWidth="1"/>
    <col min="143" max="143" width="4.140625" style="2" customWidth="1"/>
    <col min="144" max="155" width="4" style="2" customWidth="1"/>
    <col min="156" max="157" width="4.140625" style="3" customWidth="1"/>
    <col min="158" max="159" width="4.140625" style="2" customWidth="1"/>
    <col min="160" max="160" width="4" style="2" customWidth="1"/>
    <col min="161" max="161" width="4.140625" style="2" customWidth="1"/>
    <col min="162" max="162" width="4" style="2" customWidth="1"/>
    <col min="163" max="163" width="4.140625" style="2" customWidth="1"/>
    <col min="164" max="164" width="4" style="2" customWidth="1"/>
    <col min="165" max="165" width="4.140625" style="2" customWidth="1"/>
    <col min="166" max="166" width="4" style="2" customWidth="1"/>
    <col min="167" max="167" width="4.140625" style="2" customWidth="1"/>
    <col min="168" max="169" width="4" style="2" customWidth="1"/>
    <col min="170" max="170" width="4.140625" style="2" customWidth="1"/>
    <col min="171" max="171" width="4" style="2" customWidth="1"/>
    <col min="172" max="172" width="4.140625" style="2" customWidth="1"/>
    <col min="173" max="174" width="4" style="2" customWidth="1"/>
    <col min="175" max="175" width="4.140625" style="2" customWidth="1"/>
    <col min="176" max="176" width="4" style="2" customWidth="1"/>
    <col min="177" max="177" width="4.140625" style="2" customWidth="1"/>
    <col min="178" max="178" width="4" style="2" customWidth="1"/>
    <col min="179" max="179" width="4.140625" style="2" customWidth="1"/>
    <col min="180" max="180" width="4" style="2" customWidth="1"/>
    <col min="181" max="181" width="4.140625" style="2" customWidth="1"/>
    <col min="182" max="182" width="4" style="2" customWidth="1"/>
    <col min="183" max="184" width="4.140625" style="2" customWidth="1"/>
    <col min="185" max="185" width="4" style="2" customWidth="1"/>
    <col min="186" max="186" width="4.140625" style="2" customWidth="1"/>
    <col min="187" max="187" width="4" style="2" customWidth="1"/>
    <col min="188" max="188" width="4.140625" style="2" customWidth="1"/>
    <col min="189" max="204" width="4" style="2" customWidth="1"/>
    <col min="205" max="208" width="4.140625" style="60" hidden="1" customWidth="1"/>
    <col min="209" max="240" width="4.140625" style="60" customWidth="1"/>
    <col min="241" max="244" width="4.140625" style="12" customWidth="1"/>
    <col min="245" max="247" width="4.140625" style="60" customWidth="1"/>
    <col min="248" max="253" width="4.140625" style="60" hidden="1" customWidth="1"/>
    <col min="254" max="16384" width="11.42578125" style="60" hidden="1"/>
  </cols>
  <sheetData>
    <row r="1" spans="1:256" ht="13.5" thickBot="1">
      <c r="I1" s="2">
        <f>(90*K1)</f>
        <v>3420</v>
      </c>
      <c r="K1" s="2">
        <v>38</v>
      </c>
      <c r="BG1" s="71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</row>
    <row r="2" spans="1:256" s="79" customFormat="1" ht="25.5" customHeight="1" thickTop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307" t="s">
        <v>54</v>
      </c>
      <c r="P2" s="308"/>
      <c r="Q2" s="309"/>
      <c r="R2" s="74"/>
      <c r="S2" s="74"/>
      <c r="T2" s="74"/>
      <c r="U2" s="74"/>
      <c r="V2" s="75"/>
      <c r="W2" s="76"/>
      <c r="X2" s="287" t="s">
        <v>86</v>
      </c>
      <c r="Y2" s="120" t="s">
        <v>87</v>
      </c>
      <c r="Z2" s="120" t="s">
        <v>88</v>
      </c>
      <c r="AA2" s="120" t="s">
        <v>87</v>
      </c>
      <c r="AB2" s="120" t="s">
        <v>88</v>
      </c>
      <c r="AC2" s="120" t="s">
        <v>87</v>
      </c>
      <c r="AD2" s="120" t="s">
        <v>88</v>
      </c>
      <c r="AE2" s="120" t="s">
        <v>89</v>
      </c>
      <c r="AF2" s="120" t="s">
        <v>90</v>
      </c>
      <c r="AG2" s="120" t="s">
        <v>89</v>
      </c>
      <c r="AH2" s="120" t="s">
        <v>91</v>
      </c>
      <c r="AI2" s="120" t="s">
        <v>90</v>
      </c>
      <c r="AJ2" s="120" t="s">
        <v>87</v>
      </c>
      <c r="AK2" s="120" t="s">
        <v>90</v>
      </c>
      <c r="AL2" s="120" t="s">
        <v>90</v>
      </c>
      <c r="AM2" s="120" t="s">
        <v>92</v>
      </c>
      <c r="AN2" s="120" t="s">
        <v>87</v>
      </c>
      <c r="AO2" s="120" t="s">
        <v>86</v>
      </c>
      <c r="AP2" s="120" t="s">
        <v>90</v>
      </c>
      <c r="AQ2" s="120" t="s">
        <v>89</v>
      </c>
      <c r="AR2" s="120" t="s">
        <v>93</v>
      </c>
      <c r="AS2" s="120" t="s">
        <v>90</v>
      </c>
      <c r="AT2" s="120" t="s">
        <v>94</v>
      </c>
      <c r="AU2" s="120" t="s">
        <v>95</v>
      </c>
      <c r="AV2" s="120" t="s">
        <v>96</v>
      </c>
      <c r="AW2" s="120" t="s">
        <v>97</v>
      </c>
      <c r="AX2" s="120" t="s">
        <v>98</v>
      </c>
      <c r="AY2" s="120" t="s">
        <v>98</v>
      </c>
      <c r="AZ2" s="120" t="s">
        <v>86</v>
      </c>
      <c r="BA2" s="120" t="s">
        <v>89</v>
      </c>
      <c r="BB2" s="120" t="s">
        <v>89</v>
      </c>
      <c r="BC2" s="120" t="s">
        <v>97</v>
      </c>
      <c r="BD2" s="120" t="s">
        <v>86</v>
      </c>
      <c r="BE2" s="120" t="s">
        <v>87</v>
      </c>
      <c r="BF2" s="120" t="s">
        <v>99</v>
      </c>
      <c r="BG2" s="120" t="s">
        <v>88</v>
      </c>
      <c r="BH2" s="120" t="s">
        <v>86</v>
      </c>
      <c r="BI2" s="120" t="s">
        <v>87</v>
      </c>
      <c r="BJ2" s="101"/>
      <c r="BK2" s="101"/>
      <c r="BL2" s="101"/>
      <c r="BM2" s="111"/>
      <c r="BN2" s="101"/>
      <c r="BO2" s="110"/>
      <c r="BP2" s="76"/>
      <c r="BQ2" s="78" t="str">
        <f t="shared" ref="BQ2:BZ3" si="0">X2</f>
        <v>0-1</v>
      </c>
      <c r="BR2" s="77" t="str">
        <f t="shared" si="0"/>
        <v>1-0</v>
      </c>
      <c r="BS2" s="77" t="str">
        <f t="shared" si="0"/>
        <v>3-1</v>
      </c>
      <c r="BT2" s="77" t="str">
        <f t="shared" si="0"/>
        <v>1-0</v>
      </c>
      <c r="BU2" s="77" t="str">
        <f t="shared" si="0"/>
        <v>3-1</v>
      </c>
      <c r="BV2" s="77" t="str">
        <f t="shared" si="0"/>
        <v>1-0</v>
      </c>
      <c r="BW2" s="77" t="str">
        <f t="shared" si="0"/>
        <v>3-1</v>
      </c>
      <c r="BX2" s="77" t="str">
        <f t="shared" si="0"/>
        <v>0-0</v>
      </c>
      <c r="BY2" s="77" t="str">
        <f t="shared" si="0"/>
        <v>1-1</v>
      </c>
      <c r="BZ2" s="77" t="str">
        <f t="shared" si="0"/>
        <v>0-0</v>
      </c>
      <c r="CA2" s="120" t="str">
        <f t="shared" ref="CA2:CF3" si="1">AH2</f>
        <v>6-0</v>
      </c>
      <c r="CB2" s="120" t="str">
        <f t="shared" si="1"/>
        <v>1-1</v>
      </c>
      <c r="CC2" s="120" t="str">
        <f t="shared" si="1"/>
        <v>1-0</v>
      </c>
      <c r="CD2" s="120" t="str">
        <f t="shared" si="1"/>
        <v>1-1</v>
      </c>
      <c r="CE2" s="120" t="str">
        <f t="shared" si="1"/>
        <v>1-1</v>
      </c>
      <c r="CF2" s="120" t="str">
        <f t="shared" ref="CF2:DF2" si="2">AM2</f>
        <v>0-2</v>
      </c>
      <c r="CG2" s="120" t="str">
        <f>AN2</f>
        <v>1-0</v>
      </c>
      <c r="CH2" s="120" t="str">
        <f>AO2</f>
        <v>0-1</v>
      </c>
      <c r="CI2" s="120" t="str">
        <f t="shared" si="2"/>
        <v>1-1</v>
      </c>
      <c r="CJ2" s="120" t="str">
        <f t="shared" si="2"/>
        <v>0-0</v>
      </c>
      <c r="CK2" s="120" t="str">
        <f t="shared" si="2"/>
        <v>4-0</v>
      </c>
      <c r="CL2" s="120" t="str">
        <f t="shared" si="2"/>
        <v>1-1</v>
      </c>
      <c r="CM2" s="120" t="str">
        <f t="shared" si="2"/>
        <v>3-0</v>
      </c>
      <c r="CN2" s="120" t="str">
        <f t="shared" si="2"/>
        <v>1-3</v>
      </c>
      <c r="CO2" s="120" t="str">
        <f t="shared" si="2"/>
        <v>0-7</v>
      </c>
      <c r="CP2" s="120" t="str">
        <f t="shared" si="2"/>
        <v>1-2</v>
      </c>
      <c r="CQ2" s="120" t="str">
        <f t="shared" si="2"/>
        <v>2-1</v>
      </c>
      <c r="CR2" s="120" t="str">
        <f t="shared" si="2"/>
        <v>2-1</v>
      </c>
      <c r="CS2" s="120" t="str">
        <f t="shared" si="2"/>
        <v>0-1</v>
      </c>
      <c r="CT2" s="120" t="str">
        <f t="shared" si="2"/>
        <v>0-0</v>
      </c>
      <c r="CU2" s="120" t="str">
        <f t="shared" si="2"/>
        <v>0-0</v>
      </c>
      <c r="CV2" s="120" t="str">
        <f t="shared" si="2"/>
        <v>1-2</v>
      </c>
      <c r="CW2" s="120" t="str">
        <f t="shared" si="2"/>
        <v>0-1</v>
      </c>
      <c r="CX2" s="120" t="str">
        <f t="shared" si="2"/>
        <v>1-0</v>
      </c>
      <c r="CY2" s="120" t="str">
        <f t="shared" si="2"/>
        <v>5-1</v>
      </c>
      <c r="CZ2" s="120" t="str">
        <f t="shared" si="2"/>
        <v>3-1</v>
      </c>
      <c r="DA2" s="120" t="str">
        <f t="shared" si="2"/>
        <v>0-1</v>
      </c>
      <c r="DB2" s="120" t="str">
        <f t="shared" si="2"/>
        <v>1-0</v>
      </c>
      <c r="DC2" s="120">
        <f t="shared" si="2"/>
        <v>0</v>
      </c>
      <c r="DD2" s="120">
        <f t="shared" si="2"/>
        <v>0</v>
      </c>
      <c r="DE2" s="120">
        <f t="shared" si="2"/>
        <v>0</v>
      </c>
      <c r="DF2" s="120">
        <f t="shared" si="2"/>
        <v>0</v>
      </c>
      <c r="DG2" s="120">
        <f>BN2</f>
        <v>0</v>
      </c>
      <c r="DH2" s="120">
        <f>BO2</f>
        <v>0</v>
      </c>
      <c r="DI2" s="76"/>
      <c r="DJ2" s="78" t="str">
        <f t="shared" ref="DJ2:DS3" si="3">BQ2</f>
        <v>0-1</v>
      </c>
      <c r="DK2" s="77" t="str">
        <f t="shared" si="3"/>
        <v>1-0</v>
      </c>
      <c r="DL2" s="77" t="str">
        <f t="shared" si="3"/>
        <v>3-1</v>
      </c>
      <c r="DM2" s="77" t="str">
        <f t="shared" si="3"/>
        <v>1-0</v>
      </c>
      <c r="DN2" s="77" t="str">
        <f t="shared" si="3"/>
        <v>3-1</v>
      </c>
      <c r="DO2" s="77" t="str">
        <f t="shared" si="3"/>
        <v>1-0</v>
      </c>
      <c r="DP2" s="77" t="str">
        <f t="shared" si="3"/>
        <v>3-1</v>
      </c>
      <c r="DQ2" s="77" t="str">
        <f t="shared" si="3"/>
        <v>0-0</v>
      </c>
      <c r="DR2" s="77" t="str">
        <f t="shared" si="3"/>
        <v>1-1</v>
      </c>
      <c r="DS2" s="77" t="str">
        <f t="shared" si="3"/>
        <v>0-0</v>
      </c>
      <c r="DT2" s="77" t="str">
        <f t="shared" ref="DT2:EA3" si="4">CA2</f>
        <v>6-0</v>
      </c>
      <c r="DU2" s="77" t="str">
        <f t="shared" si="4"/>
        <v>1-1</v>
      </c>
      <c r="DV2" s="77" t="str">
        <f t="shared" si="4"/>
        <v>1-0</v>
      </c>
      <c r="DW2" s="77" t="str">
        <f t="shared" si="4"/>
        <v>1-1</v>
      </c>
      <c r="DX2" s="77" t="str">
        <f t="shared" si="4"/>
        <v>1-1</v>
      </c>
      <c r="DY2" s="77" t="str">
        <f t="shared" si="4"/>
        <v>0-2</v>
      </c>
      <c r="DZ2" s="77" t="str">
        <f t="shared" ref="DZ2:FA2" si="5">CG2</f>
        <v>1-0</v>
      </c>
      <c r="EA2" s="77" t="str">
        <f t="shared" si="5"/>
        <v>0-1</v>
      </c>
      <c r="EB2" s="77" t="str">
        <f t="shared" si="5"/>
        <v>1-1</v>
      </c>
      <c r="EC2" s="77" t="str">
        <f t="shared" si="5"/>
        <v>0-0</v>
      </c>
      <c r="ED2" s="77" t="str">
        <f t="shared" si="5"/>
        <v>4-0</v>
      </c>
      <c r="EE2" s="77" t="str">
        <f t="shared" si="5"/>
        <v>1-1</v>
      </c>
      <c r="EF2" s="77" t="str">
        <f t="shared" si="5"/>
        <v>3-0</v>
      </c>
      <c r="EG2" s="77" t="str">
        <f t="shared" si="5"/>
        <v>1-3</v>
      </c>
      <c r="EH2" s="77" t="str">
        <f t="shared" si="5"/>
        <v>0-7</v>
      </c>
      <c r="EI2" s="77" t="str">
        <f t="shared" si="5"/>
        <v>1-2</v>
      </c>
      <c r="EJ2" s="77" t="str">
        <f t="shared" si="5"/>
        <v>2-1</v>
      </c>
      <c r="EK2" s="77" t="str">
        <f t="shared" si="5"/>
        <v>2-1</v>
      </c>
      <c r="EL2" s="77" t="str">
        <f t="shared" si="5"/>
        <v>0-1</v>
      </c>
      <c r="EM2" s="77" t="str">
        <f t="shared" si="5"/>
        <v>0-0</v>
      </c>
      <c r="EN2" s="77" t="str">
        <f t="shared" si="5"/>
        <v>0-0</v>
      </c>
      <c r="EO2" s="77" t="str">
        <f t="shared" si="5"/>
        <v>1-2</v>
      </c>
      <c r="EP2" s="77" t="str">
        <f t="shared" si="5"/>
        <v>0-1</v>
      </c>
      <c r="EQ2" s="77" t="str">
        <f t="shared" si="5"/>
        <v>1-0</v>
      </c>
      <c r="ER2" s="77" t="str">
        <f t="shared" si="5"/>
        <v>5-1</v>
      </c>
      <c r="ES2" s="77" t="str">
        <f>CZ2</f>
        <v>3-1</v>
      </c>
      <c r="ET2" s="77" t="str">
        <f>DA2</f>
        <v>0-1</v>
      </c>
      <c r="EU2" s="77" t="str">
        <f t="shared" si="5"/>
        <v>1-0</v>
      </c>
      <c r="EV2" s="77">
        <f t="shared" si="5"/>
        <v>0</v>
      </c>
      <c r="EW2" s="77">
        <f t="shared" si="5"/>
        <v>0</v>
      </c>
      <c r="EX2" s="77">
        <f t="shared" si="5"/>
        <v>0</v>
      </c>
      <c r="EY2" s="77">
        <f t="shared" si="5"/>
        <v>0</v>
      </c>
      <c r="EZ2" s="77">
        <f t="shared" si="5"/>
        <v>0</v>
      </c>
      <c r="FA2" s="77">
        <f t="shared" si="5"/>
        <v>0</v>
      </c>
      <c r="FB2" s="312" t="s">
        <v>17</v>
      </c>
      <c r="FC2" s="313"/>
      <c r="FD2" s="314"/>
      <c r="FE2" s="135" t="str">
        <f t="shared" ref="FE2:FN3" si="6">X2</f>
        <v>0-1</v>
      </c>
      <c r="FF2" s="133" t="str">
        <f t="shared" si="6"/>
        <v>1-0</v>
      </c>
      <c r="FG2" s="133" t="str">
        <f t="shared" si="6"/>
        <v>3-1</v>
      </c>
      <c r="FH2" s="133" t="str">
        <f t="shared" si="6"/>
        <v>1-0</v>
      </c>
      <c r="FI2" s="133" t="str">
        <f t="shared" si="6"/>
        <v>3-1</v>
      </c>
      <c r="FJ2" s="133" t="str">
        <f t="shared" si="6"/>
        <v>1-0</v>
      </c>
      <c r="FK2" s="134" t="str">
        <f t="shared" si="6"/>
        <v>3-1</v>
      </c>
      <c r="FL2" s="134" t="str">
        <f t="shared" si="6"/>
        <v>0-0</v>
      </c>
      <c r="FM2" s="134" t="str">
        <f t="shared" si="6"/>
        <v>1-1</v>
      </c>
      <c r="FN2" s="134" t="str">
        <f t="shared" si="6"/>
        <v>0-0</v>
      </c>
      <c r="FO2" s="134" t="str">
        <f t="shared" ref="FO2:FX3" si="7">AH2</f>
        <v>6-0</v>
      </c>
      <c r="FP2" s="134" t="str">
        <f t="shared" si="7"/>
        <v>1-1</v>
      </c>
      <c r="FQ2" s="134" t="str">
        <f t="shared" si="7"/>
        <v>1-0</v>
      </c>
      <c r="FR2" s="134" t="str">
        <f t="shared" si="7"/>
        <v>1-1</v>
      </c>
      <c r="FS2" s="134" t="str">
        <f t="shared" si="7"/>
        <v>1-1</v>
      </c>
      <c r="FT2" s="134" t="str">
        <f t="shared" si="7"/>
        <v>0-2</v>
      </c>
      <c r="FU2" s="134" t="str">
        <f t="shared" si="7"/>
        <v>1-0</v>
      </c>
      <c r="FV2" s="134" t="str">
        <f t="shared" si="7"/>
        <v>0-1</v>
      </c>
      <c r="FW2" s="134" t="str">
        <f t="shared" si="7"/>
        <v>1-1</v>
      </c>
      <c r="FX2" s="134" t="str">
        <f t="shared" si="7"/>
        <v>0-0</v>
      </c>
      <c r="FY2" s="134" t="str">
        <f t="shared" ref="FY2:GH3" si="8">AR2</f>
        <v>4-0</v>
      </c>
      <c r="FZ2" s="134" t="str">
        <f t="shared" si="8"/>
        <v>1-1</v>
      </c>
      <c r="GA2" s="134" t="str">
        <f t="shared" si="8"/>
        <v>3-0</v>
      </c>
      <c r="GB2" s="134" t="str">
        <f t="shared" si="8"/>
        <v>1-3</v>
      </c>
      <c r="GC2" s="134" t="str">
        <f t="shared" si="8"/>
        <v>0-7</v>
      </c>
      <c r="GD2" s="134" t="str">
        <f t="shared" si="8"/>
        <v>1-2</v>
      </c>
      <c r="GE2" s="134" t="str">
        <f t="shared" si="8"/>
        <v>2-1</v>
      </c>
      <c r="GF2" s="134" t="str">
        <f t="shared" si="8"/>
        <v>2-1</v>
      </c>
      <c r="GG2" s="134" t="str">
        <f t="shared" si="8"/>
        <v>0-1</v>
      </c>
      <c r="GH2" s="134" t="str">
        <f t="shared" si="8"/>
        <v>0-0</v>
      </c>
      <c r="GI2" s="134" t="str">
        <f t="shared" ref="GI2:GR3" si="9">BB2</f>
        <v>0-0</v>
      </c>
      <c r="GJ2" s="134" t="str">
        <f t="shared" si="9"/>
        <v>1-2</v>
      </c>
      <c r="GK2" s="134" t="str">
        <f t="shared" si="9"/>
        <v>0-1</v>
      </c>
      <c r="GL2" s="134" t="str">
        <f t="shared" si="9"/>
        <v>1-0</v>
      </c>
      <c r="GM2" s="134" t="str">
        <f t="shared" si="9"/>
        <v>5-1</v>
      </c>
      <c r="GN2" s="134" t="str">
        <f t="shared" si="9"/>
        <v>3-1</v>
      </c>
      <c r="GO2" s="134" t="str">
        <f t="shared" si="9"/>
        <v>0-1</v>
      </c>
      <c r="GP2" s="134" t="str">
        <f t="shared" si="9"/>
        <v>1-0</v>
      </c>
      <c r="GQ2" s="134">
        <f t="shared" si="9"/>
        <v>0</v>
      </c>
      <c r="GR2" s="134">
        <f t="shared" si="9"/>
        <v>0</v>
      </c>
      <c r="GS2" s="134">
        <f t="shared" ref="GS2:GV3" si="10">BL2</f>
        <v>0</v>
      </c>
      <c r="GT2" s="134">
        <f t="shared" si="10"/>
        <v>0</v>
      </c>
      <c r="GU2" s="134">
        <f t="shared" si="10"/>
        <v>0</v>
      </c>
      <c r="GV2" s="134">
        <f t="shared" si="10"/>
        <v>0</v>
      </c>
      <c r="GW2" s="77"/>
      <c r="GX2" s="77"/>
      <c r="GY2" s="77"/>
      <c r="GZ2" s="178"/>
      <c r="HA2" s="304" t="s">
        <v>58</v>
      </c>
      <c r="HB2" s="100" t="str">
        <f>X2</f>
        <v>0-1</v>
      </c>
      <c r="HC2" s="100" t="str">
        <f t="shared" ref="HC2:IM3" si="11">Y2</f>
        <v>1-0</v>
      </c>
      <c r="HD2" s="100" t="str">
        <f t="shared" si="11"/>
        <v>3-1</v>
      </c>
      <c r="HE2" s="100" t="str">
        <f t="shared" si="11"/>
        <v>1-0</v>
      </c>
      <c r="HF2" s="100" t="str">
        <f t="shared" si="11"/>
        <v>3-1</v>
      </c>
      <c r="HG2" s="100" t="str">
        <f t="shared" si="11"/>
        <v>1-0</v>
      </c>
      <c r="HH2" s="100" t="str">
        <f t="shared" si="11"/>
        <v>3-1</v>
      </c>
      <c r="HI2" s="100" t="str">
        <f t="shared" si="11"/>
        <v>0-0</v>
      </c>
      <c r="HJ2" s="100" t="str">
        <f t="shared" si="11"/>
        <v>1-1</v>
      </c>
      <c r="HK2" s="100" t="str">
        <f t="shared" si="11"/>
        <v>0-0</v>
      </c>
      <c r="HL2" s="100" t="str">
        <f t="shared" si="11"/>
        <v>6-0</v>
      </c>
      <c r="HM2" s="100" t="str">
        <f t="shared" si="11"/>
        <v>1-1</v>
      </c>
      <c r="HN2" s="100" t="str">
        <f t="shared" si="11"/>
        <v>1-0</v>
      </c>
      <c r="HO2" s="100" t="str">
        <f t="shared" si="11"/>
        <v>1-1</v>
      </c>
      <c r="HP2" s="100" t="str">
        <f t="shared" si="11"/>
        <v>1-1</v>
      </c>
      <c r="HQ2" s="100" t="str">
        <f t="shared" si="11"/>
        <v>0-2</v>
      </c>
      <c r="HR2" s="100" t="str">
        <f t="shared" si="11"/>
        <v>1-0</v>
      </c>
      <c r="HS2" s="100" t="str">
        <f t="shared" si="11"/>
        <v>0-1</v>
      </c>
      <c r="HT2" s="100" t="str">
        <f t="shared" si="11"/>
        <v>1-1</v>
      </c>
      <c r="HU2" s="100" t="str">
        <f t="shared" si="11"/>
        <v>0-0</v>
      </c>
      <c r="HV2" s="100" t="str">
        <f t="shared" si="11"/>
        <v>4-0</v>
      </c>
      <c r="HW2" s="100" t="str">
        <f t="shared" si="11"/>
        <v>1-1</v>
      </c>
      <c r="HX2" s="100" t="str">
        <f t="shared" si="11"/>
        <v>3-0</v>
      </c>
      <c r="HY2" s="100" t="str">
        <f t="shared" si="11"/>
        <v>1-3</v>
      </c>
      <c r="HZ2" s="100" t="str">
        <f t="shared" si="11"/>
        <v>0-7</v>
      </c>
      <c r="IA2" s="100" t="str">
        <f t="shared" si="11"/>
        <v>1-2</v>
      </c>
      <c r="IB2" s="100" t="str">
        <f t="shared" si="11"/>
        <v>2-1</v>
      </c>
      <c r="IC2" s="100" t="str">
        <f t="shared" si="11"/>
        <v>2-1</v>
      </c>
      <c r="ID2" s="100" t="str">
        <f t="shared" si="11"/>
        <v>0-1</v>
      </c>
      <c r="IE2" s="100" t="str">
        <f t="shared" si="11"/>
        <v>0-0</v>
      </c>
      <c r="IF2" s="100" t="str">
        <f t="shared" si="11"/>
        <v>0-0</v>
      </c>
      <c r="IG2" s="100" t="str">
        <f t="shared" si="11"/>
        <v>1-2</v>
      </c>
      <c r="IH2" s="100" t="str">
        <f t="shared" si="11"/>
        <v>0-1</v>
      </c>
      <c r="II2" s="100" t="str">
        <f t="shared" si="11"/>
        <v>1-0</v>
      </c>
      <c r="IJ2" s="100" t="str">
        <f t="shared" si="11"/>
        <v>5-1</v>
      </c>
      <c r="IK2" s="100" t="str">
        <f t="shared" si="11"/>
        <v>3-1</v>
      </c>
      <c r="IL2" s="100" t="str">
        <f t="shared" si="11"/>
        <v>0-1</v>
      </c>
      <c r="IM2" s="100" t="str">
        <f t="shared" si="11"/>
        <v>1-0</v>
      </c>
      <c r="IN2" s="100">
        <f t="shared" ref="IN2:IS3" si="12">BJ2</f>
        <v>0</v>
      </c>
      <c r="IO2" s="101">
        <f t="shared" si="12"/>
        <v>0</v>
      </c>
      <c r="IP2" s="101">
        <f t="shared" si="12"/>
        <v>0</v>
      </c>
      <c r="IQ2" s="101">
        <f t="shared" si="12"/>
        <v>0</v>
      </c>
      <c r="IR2" s="101">
        <f t="shared" si="12"/>
        <v>0</v>
      </c>
      <c r="IS2" s="182">
        <f t="shared" si="12"/>
        <v>0</v>
      </c>
      <c r="IT2" s="126"/>
      <c r="IU2" s="126"/>
      <c r="IV2" s="126"/>
    </row>
    <row r="3" spans="1:256" s="85" customFormat="1" ht="91.5" customHeight="1" thickTop="1" thickBot="1">
      <c r="A3" s="80"/>
      <c r="B3" s="81"/>
      <c r="C3" s="310" t="s">
        <v>0</v>
      </c>
      <c r="D3" s="310" t="s">
        <v>1</v>
      </c>
      <c r="E3" s="310" t="s">
        <v>2</v>
      </c>
      <c r="F3" s="310" t="s">
        <v>3</v>
      </c>
      <c r="G3" s="310" t="s">
        <v>4</v>
      </c>
      <c r="H3" s="310" t="s">
        <v>5</v>
      </c>
      <c r="I3" s="310" t="s">
        <v>6</v>
      </c>
      <c r="J3" s="310" t="s">
        <v>7</v>
      </c>
      <c r="K3" s="310" t="s">
        <v>8</v>
      </c>
      <c r="L3" s="310" t="s">
        <v>49</v>
      </c>
      <c r="M3" s="310" t="s">
        <v>44</v>
      </c>
      <c r="N3" s="310" t="s">
        <v>45</v>
      </c>
      <c r="O3" s="310" t="s">
        <v>46</v>
      </c>
      <c r="P3" s="310" t="s">
        <v>47</v>
      </c>
      <c r="Q3" s="310" t="s">
        <v>48</v>
      </c>
      <c r="R3" s="310" t="s">
        <v>9</v>
      </c>
      <c r="S3" s="310" t="s">
        <v>10</v>
      </c>
      <c r="T3" s="310" t="s">
        <v>11</v>
      </c>
      <c r="U3" s="310" t="s">
        <v>12</v>
      </c>
      <c r="V3" s="310" t="s">
        <v>13</v>
      </c>
      <c r="W3" s="82"/>
      <c r="X3" s="283" t="s">
        <v>67</v>
      </c>
      <c r="Y3" s="285" t="s">
        <v>68</v>
      </c>
      <c r="Z3" s="284" t="s">
        <v>69</v>
      </c>
      <c r="AA3" s="285" t="s">
        <v>70</v>
      </c>
      <c r="AB3" s="284" t="s">
        <v>71</v>
      </c>
      <c r="AC3" s="285" t="s">
        <v>72</v>
      </c>
      <c r="AD3" s="284" t="s">
        <v>73</v>
      </c>
      <c r="AE3" s="285" t="s">
        <v>74</v>
      </c>
      <c r="AF3" s="284" t="s">
        <v>75</v>
      </c>
      <c r="AG3" s="285" t="s">
        <v>76</v>
      </c>
      <c r="AH3" s="284" t="s">
        <v>77</v>
      </c>
      <c r="AI3" s="285" t="s">
        <v>78</v>
      </c>
      <c r="AJ3" s="284" t="s">
        <v>79</v>
      </c>
      <c r="AK3" s="284" t="s">
        <v>80</v>
      </c>
      <c r="AL3" s="285" t="s">
        <v>81</v>
      </c>
      <c r="AM3" s="284" t="s">
        <v>82</v>
      </c>
      <c r="AN3" s="285" t="s">
        <v>83</v>
      </c>
      <c r="AO3" s="284" t="s">
        <v>84</v>
      </c>
      <c r="AP3" s="284" t="s">
        <v>85</v>
      </c>
      <c r="AQ3" s="286" t="s">
        <v>67</v>
      </c>
      <c r="AR3" s="284" t="s">
        <v>68</v>
      </c>
      <c r="AS3" s="285" t="s">
        <v>69</v>
      </c>
      <c r="AT3" s="284" t="s">
        <v>70</v>
      </c>
      <c r="AU3" s="285" t="s">
        <v>71</v>
      </c>
      <c r="AV3" s="284" t="s">
        <v>72</v>
      </c>
      <c r="AW3" s="285" t="s">
        <v>73</v>
      </c>
      <c r="AX3" s="284" t="s">
        <v>74</v>
      </c>
      <c r="AY3" s="285" t="s">
        <v>75</v>
      </c>
      <c r="AZ3" s="284" t="s">
        <v>76</v>
      </c>
      <c r="BA3" s="285" t="s">
        <v>77</v>
      </c>
      <c r="BB3" s="284" t="s">
        <v>78</v>
      </c>
      <c r="BC3" s="285" t="s">
        <v>79</v>
      </c>
      <c r="BD3" s="285" t="s">
        <v>80</v>
      </c>
      <c r="BE3" s="284" t="s">
        <v>81</v>
      </c>
      <c r="BF3" s="285" t="s">
        <v>82</v>
      </c>
      <c r="BG3" s="284" t="s">
        <v>83</v>
      </c>
      <c r="BH3" s="285" t="s">
        <v>84</v>
      </c>
      <c r="BI3" s="285" t="s">
        <v>85</v>
      </c>
      <c r="BJ3" s="64"/>
      <c r="BK3" s="64"/>
      <c r="BL3" s="83"/>
      <c r="BM3" s="64"/>
      <c r="BN3" s="118"/>
      <c r="BO3" s="118"/>
      <c r="BP3" s="82"/>
      <c r="BQ3" s="84" t="str">
        <f t="shared" si="0"/>
        <v>Alaquàs</v>
      </c>
      <c r="BR3" s="84" t="str">
        <f t="shared" si="0"/>
        <v>Pinós</v>
      </c>
      <c r="BS3" s="84" t="str">
        <f t="shared" si="0"/>
        <v>Gandia</v>
      </c>
      <c r="BT3" s="84" t="str">
        <f t="shared" si="0"/>
        <v>Carcaixent</v>
      </c>
      <c r="BU3" s="84" t="str">
        <f t="shared" si="0"/>
        <v>Picassent</v>
      </c>
      <c r="BV3" s="84" t="str">
        <f t="shared" si="0"/>
        <v>Mutxamel</v>
      </c>
      <c r="BW3" s="84" t="str">
        <f t="shared" si="0"/>
        <v>Eldenc</v>
      </c>
      <c r="BX3" s="84" t="str">
        <f t="shared" si="0"/>
        <v>Sueca</v>
      </c>
      <c r="BY3" s="84" t="str">
        <f t="shared" si="0"/>
        <v>Alberic</v>
      </c>
      <c r="BZ3" s="84" t="str">
        <f t="shared" si="0"/>
        <v>Ontinyent</v>
      </c>
      <c r="CA3" s="121" t="str">
        <f t="shared" si="1"/>
        <v>Foios</v>
      </c>
      <c r="CB3" s="121" t="str">
        <f t="shared" si="1"/>
        <v>Benicarló</v>
      </c>
      <c r="CC3" s="121" t="str">
        <f t="shared" si="1"/>
        <v>Oliva</v>
      </c>
      <c r="CD3" s="121" t="str">
        <f t="shared" si="1"/>
        <v>Villena</v>
      </c>
      <c r="CE3" s="121" t="str">
        <f t="shared" si="1"/>
        <v>Crevillent</v>
      </c>
      <c r="CF3" s="121" t="str">
        <f t="shared" si="1"/>
        <v>Saguntí</v>
      </c>
      <c r="CG3" s="121" t="str">
        <f t="shared" ref="CG3:DF3" si="13">AN3</f>
        <v>Xàbia</v>
      </c>
      <c r="CH3" s="121" t="str">
        <f t="shared" si="13"/>
        <v>Calp</v>
      </c>
      <c r="CI3" s="121" t="str">
        <f t="shared" si="13"/>
        <v>Torrent</v>
      </c>
      <c r="CJ3" s="121" t="str">
        <f t="shared" si="13"/>
        <v>Alaquàs</v>
      </c>
      <c r="CK3" s="121" t="str">
        <f t="shared" si="13"/>
        <v>Pinós</v>
      </c>
      <c r="CL3" s="121" t="str">
        <f t="shared" si="13"/>
        <v>Gandia</v>
      </c>
      <c r="CM3" s="121" t="str">
        <f t="shared" si="13"/>
        <v>Carcaixent</v>
      </c>
      <c r="CN3" s="121" t="str">
        <f t="shared" si="13"/>
        <v>Picassent</v>
      </c>
      <c r="CO3" s="121" t="str">
        <f t="shared" si="13"/>
        <v>Mutxamel</v>
      </c>
      <c r="CP3" s="121" t="str">
        <f t="shared" si="13"/>
        <v>Eldenc</v>
      </c>
      <c r="CQ3" s="121" t="str">
        <f t="shared" si="13"/>
        <v>Sueca</v>
      </c>
      <c r="CR3" s="121" t="str">
        <f t="shared" si="13"/>
        <v>Alberic</v>
      </c>
      <c r="CS3" s="121" t="str">
        <f t="shared" si="13"/>
        <v>Ontinyent</v>
      </c>
      <c r="CT3" s="121" t="str">
        <f t="shared" si="13"/>
        <v>Foios</v>
      </c>
      <c r="CU3" s="121" t="str">
        <f t="shared" si="13"/>
        <v>Benicarló</v>
      </c>
      <c r="CV3" s="121" t="str">
        <f t="shared" si="13"/>
        <v>Oliva</v>
      </c>
      <c r="CW3" s="121" t="str">
        <f t="shared" si="13"/>
        <v>Villena</v>
      </c>
      <c r="CX3" s="121" t="str">
        <f t="shared" si="13"/>
        <v>Crevillent</v>
      </c>
      <c r="CY3" s="121" t="str">
        <f t="shared" si="13"/>
        <v>Saguntí</v>
      </c>
      <c r="CZ3" s="121" t="str">
        <f t="shared" si="13"/>
        <v>Xàbia</v>
      </c>
      <c r="DA3" s="121" t="str">
        <f t="shared" si="13"/>
        <v>Calp</v>
      </c>
      <c r="DB3" s="121" t="str">
        <f t="shared" si="13"/>
        <v>Torrent</v>
      </c>
      <c r="DC3" s="121">
        <f t="shared" si="13"/>
        <v>0</v>
      </c>
      <c r="DD3" s="121">
        <f t="shared" si="13"/>
        <v>0</v>
      </c>
      <c r="DE3" s="121">
        <f t="shared" si="13"/>
        <v>0</v>
      </c>
      <c r="DF3" s="121">
        <f t="shared" si="13"/>
        <v>0</v>
      </c>
      <c r="DG3" s="121">
        <f>BN3</f>
        <v>0</v>
      </c>
      <c r="DH3" s="121">
        <f>BO3</f>
        <v>0</v>
      </c>
      <c r="DI3" s="321" t="s">
        <v>16</v>
      </c>
      <c r="DJ3" s="84" t="str">
        <f t="shared" si="3"/>
        <v>Alaquàs</v>
      </c>
      <c r="DK3" s="84" t="str">
        <f t="shared" si="3"/>
        <v>Pinós</v>
      </c>
      <c r="DL3" s="84" t="str">
        <f t="shared" si="3"/>
        <v>Gandia</v>
      </c>
      <c r="DM3" s="84" t="str">
        <f t="shared" si="3"/>
        <v>Carcaixent</v>
      </c>
      <c r="DN3" s="84" t="str">
        <f t="shared" si="3"/>
        <v>Picassent</v>
      </c>
      <c r="DO3" s="84" t="str">
        <f t="shared" si="3"/>
        <v>Mutxamel</v>
      </c>
      <c r="DP3" s="84" t="str">
        <f t="shared" si="3"/>
        <v>Eldenc</v>
      </c>
      <c r="DQ3" s="84" t="str">
        <f t="shared" si="3"/>
        <v>Sueca</v>
      </c>
      <c r="DR3" s="84" t="str">
        <f t="shared" si="3"/>
        <v>Alberic</v>
      </c>
      <c r="DS3" s="84" t="str">
        <f t="shared" si="3"/>
        <v>Ontinyent</v>
      </c>
      <c r="DT3" s="84" t="str">
        <f t="shared" si="4"/>
        <v>Foios</v>
      </c>
      <c r="DU3" s="84" t="str">
        <f t="shared" si="4"/>
        <v>Benicarló</v>
      </c>
      <c r="DV3" s="84" t="str">
        <f t="shared" si="4"/>
        <v>Oliva</v>
      </c>
      <c r="DW3" s="84" t="str">
        <f t="shared" si="4"/>
        <v>Villena</v>
      </c>
      <c r="DX3" s="84" t="str">
        <f t="shared" si="4"/>
        <v>Crevillent</v>
      </c>
      <c r="DY3" s="84" t="str">
        <f t="shared" si="4"/>
        <v>Saguntí</v>
      </c>
      <c r="DZ3" s="84" t="str">
        <f t="shared" si="4"/>
        <v>Xàbia</v>
      </c>
      <c r="EA3" s="84" t="str">
        <f t="shared" si="4"/>
        <v>Calp</v>
      </c>
      <c r="EB3" s="84" t="str">
        <f t="shared" ref="EB3:EU3" si="14">CI3</f>
        <v>Torrent</v>
      </c>
      <c r="EC3" s="84" t="str">
        <f t="shared" si="14"/>
        <v>Alaquàs</v>
      </c>
      <c r="ED3" s="84" t="str">
        <f t="shared" si="14"/>
        <v>Pinós</v>
      </c>
      <c r="EE3" s="84" t="str">
        <f t="shared" si="14"/>
        <v>Gandia</v>
      </c>
      <c r="EF3" s="84" t="str">
        <f t="shared" si="14"/>
        <v>Carcaixent</v>
      </c>
      <c r="EG3" s="84" t="str">
        <f t="shared" si="14"/>
        <v>Picassent</v>
      </c>
      <c r="EH3" s="84" t="str">
        <f t="shared" si="14"/>
        <v>Mutxamel</v>
      </c>
      <c r="EI3" s="84" t="str">
        <f t="shared" si="14"/>
        <v>Eldenc</v>
      </c>
      <c r="EJ3" s="84" t="str">
        <f t="shared" si="14"/>
        <v>Sueca</v>
      </c>
      <c r="EK3" s="84" t="str">
        <f t="shared" si="14"/>
        <v>Alberic</v>
      </c>
      <c r="EL3" s="84" t="str">
        <f t="shared" si="14"/>
        <v>Ontinyent</v>
      </c>
      <c r="EM3" s="84" t="str">
        <f t="shared" si="14"/>
        <v>Foios</v>
      </c>
      <c r="EN3" s="84" t="str">
        <f t="shared" si="14"/>
        <v>Benicarló</v>
      </c>
      <c r="EO3" s="84" t="str">
        <f t="shared" si="14"/>
        <v>Oliva</v>
      </c>
      <c r="EP3" s="84" t="str">
        <f t="shared" si="14"/>
        <v>Villena</v>
      </c>
      <c r="EQ3" s="84" t="str">
        <f t="shared" si="14"/>
        <v>Crevillent</v>
      </c>
      <c r="ER3" s="84" t="str">
        <f t="shared" si="14"/>
        <v>Saguntí</v>
      </c>
      <c r="ES3" s="84" t="str">
        <f t="shared" si="14"/>
        <v>Xàbia</v>
      </c>
      <c r="ET3" s="84" t="str">
        <f t="shared" si="14"/>
        <v>Calp</v>
      </c>
      <c r="EU3" s="84" t="str">
        <f t="shared" si="14"/>
        <v>Torrent</v>
      </c>
      <c r="EV3" s="84">
        <f t="shared" ref="EV3:FA3" si="15">DC3</f>
        <v>0</v>
      </c>
      <c r="EW3" s="84">
        <f t="shared" si="15"/>
        <v>0</v>
      </c>
      <c r="EX3" s="84">
        <f t="shared" si="15"/>
        <v>0</v>
      </c>
      <c r="EY3" s="84">
        <f t="shared" si="15"/>
        <v>0</v>
      </c>
      <c r="EZ3" s="84">
        <f t="shared" si="15"/>
        <v>0</v>
      </c>
      <c r="FA3" s="84">
        <f t="shared" si="15"/>
        <v>0</v>
      </c>
      <c r="FB3" s="315" t="s">
        <v>55</v>
      </c>
      <c r="FC3" s="317" t="s">
        <v>56</v>
      </c>
      <c r="FD3" s="319" t="s">
        <v>57</v>
      </c>
      <c r="FE3" s="83" t="str">
        <f t="shared" si="6"/>
        <v>Alaquàs</v>
      </c>
      <c r="FF3" s="83" t="str">
        <f t="shared" si="6"/>
        <v>Pinós</v>
      </c>
      <c r="FG3" s="83" t="str">
        <f t="shared" si="6"/>
        <v>Gandia</v>
      </c>
      <c r="FH3" s="83" t="str">
        <f t="shared" si="6"/>
        <v>Carcaixent</v>
      </c>
      <c r="FI3" s="83" t="str">
        <f t="shared" si="6"/>
        <v>Picassent</v>
      </c>
      <c r="FJ3" s="83" t="str">
        <f t="shared" si="6"/>
        <v>Mutxamel</v>
      </c>
      <c r="FK3" s="83" t="str">
        <f t="shared" si="6"/>
        <v>Eldenc</v>
      </c>
      <c r="FL3" s="83" t="str">
        <f t="shared" si="6"/>
        <v>Sueca</v>
      </c>
      <c r="FM3" s="83" t="str">
        <f t="shared" si="6"/>
        <v>Alberic</v>
      </c>
      <c r="FN3" s="83" t="str">
        <f t="shared" si="6"/>
        <v>Ontinyent</v>
      </c>
      <c r="FO3" s="83" t="str">
        <f t="shared" si="7"/>
        <v>Foios</v>
      </c>
      <c r="FP3" s="83" t="str">
        <f t="shared" si="7"/>
        <v>Benicarló</v>
      </c>
      <c r="FQ3" s="83" t="str">
        <f t="shared" si="7"/>
        <v>Oliva</v>
      </c>
      <c r="FR3" s="83" t="str">
        <f t="shared" si="7"/>
        <v>Villena</v>
      </c>
      <c r="FS3" s="83" t="str">
        <f t="shared" si="7"/>
        <v>Crevillent</v>
      </c>
      <c r="FT3" s="83" t="str">
        <f t="shared" si="7"/>
        <v>Saguntí</v>
      </c>
      <c r="FU3" s="83" t="str">
        <f t="shared" si="7"/>
        <v>Xàbia</v>
      </c>
      <c r="FV3" s="83" t="str">
        <f t="shared" si="7"/>
        <v>Calp</v>
      </c>
      <c r="FW3" s="83" t="str">
        <f t="shared" si="7"/>
        <v>Torrent</v>
      </c>
      <c r="FX3" s="83" t="str">
        <f t="shared" si="7"/>
        <v>Alaquàs</v>
      </c>
      <c r="FY3" s="83" t="str">
        <f t="shared" si="8"/>
        <v>Pinós</v>
      </c>
      <c r="FZ3" s="83" t="str">
        <f t="shared" si="8"/>
        <v>Gandia</v>
      </c>
      <c r="GA3" s="83" t="str">
        <f t="shared" si="8"/>
        <v>Carcaixent</v>
      </c>
      <c r="GB3" s="83" t="str">
        <f t="shared" si="8"/>
        <v>Picassent</v>
      </c>
      <c r="GC3" s="83" t="str">
        <f t="shared" si="8"/>
        <v>Mutxamel</v>
      </c>
      <c r="GD3" s="83" t="str">
        <f t="shared" si="8"/>
        <v>Eldenc</v>
      </c>
      <c r="GE3" s="83" t="str">
        <f t="shared" si="8"/>
        <v>Sueca</v>
      </c>
      <c r="GF3" s="83" t="str">
        <f t="shared" si="8"/>
        <v>Alberic</v>
      </c>
      <c r="GG3" s="83" t="str">
        <f t="shared" si="8"/>
        <v>Ontinyent</v>
      </c>
      <c r="GH3" s="83" t="str">
        <f t="shared" si="8"/>
        <v>Foios</v>
      </c>
      <c r="GI3" s="83" t="str">
        <f t="shared" si="9"/>
        <v>Benicarló</v>
      </c>
      <c r="GJ3" s="83" t="str">
        <f t="shared" si="9"/>
        <v>Oliva</v>
      </c>
      <c r="GK3" s="83" t="str">
        <f t="shared" si="9"/>
        <v>Villena</v>
      </c>
      <c r="GL3" s="83" t="str">
        <f t="shared" si="9"/>
        <v>Crevillent</v>
      </c>
      <c r="GM3" s="83" t="str">
        <f t="shared" si="9"/>
        <v>Saguntí</v>
      </c>
      <c r="GN3" s="83" t="str">
        <f t="shared" si="9"/>
        <v>Xàbia</v>
      </c>
      <c r="GO3" s="83" t="str">
        <f t="shared" si="9"/>
        <v>Calp</v>
      </c>
      <c r="GP3" s="83" t="str">
        <f t="shared" si="9"/>
        <v>Torrent</v>
      </c>
      <c r="GQ3" s="83">
        <f t="shared" si="9"/>
        <v>0</v>
      </c>
      <c r="GR3" s="83">
        <f t="shared" si="9"/>
        <v>0</v>
      </c>
      <c r="GS3" s="83">
        <f t="shared" si="10"/>
        <v>0</v>
      </c>
      <c r="GT3" s="83">
        <f t="shared" si="10"/>
        <v>0</v>
      </c>
      <c r="GU3" s="83">
        <f t="shared" si="10"/>
        <v>0</v>
      </c>
      <c r="GV3" s="83">
        <f t="shared" si="10"/>
        <v>0</v>
      </c>
      <c r="GW3" s="131"/>
      <c r="GX3" s="113"/>
      <c r="GY3" s="115"/>
      <c r="GZ3" s="179"/>
      <c r="HA3" s="305"/>
      <c r="HB3" s="83" t="str">
        <f>X3</f>
        <v>Alaquàs</v>
      </c>
      <c r="HC3" s="83" t="str">
        <f t="shared" si="11"/>
        <v>Pinós</v>
      </c>
      <c r="HD3" s="83" t="str">
        <f t="shared" si="11"/>
        <v>Gandia</v>
      </c>
      <c r="HE3" s="83" t="str">
        <f t="shared" si="11"/>
        <v>Carcaixent</v>
      </c>
      <c r="HF3" s="83" t="str">
        <f t="shared" si="11"/>
        <v>Picassent</v>
      </c>
      <c r="HG3" s="83" t="str">
        <f t="shared" si="11"/>
        <v>Mutxamel</v>
      </c>
      <c r="HH3" s="83" t="str">
        <f t="shared" si="11"/>
        <v>Eldenc</v>
      </c>
      <c r="HI3" s="83" t="str">
        <f t="shared" si="11"/>
        <v>Sueca</v>
      </c>
      <c r="HJ3" s="83" t="str">
        <f t="shared" si="11"/>
        <v>Alberic</v>
      </c>
      <c r="HK3" s="83" t="str">
        <f t="shared" si="11"/>
        <v>Ontinyent</v>
      </c>
      <c r="HL3" s="83" t="str">
        <f t="shared" si="11"/>
        <v>Foios</v>
      </c>
      <c r="HM3" s="83" t="str">
        <f t="shared" si="11"/>
        <v>Benicarló</v>
      </c>
      <c r="HN3" s="83" t="str">
        <f t="shared" si="11"/>
        <v>Oliva</v>
      </c>
      <c r="HO3" s="83" t="str">
        <f t="shared" si="11"/>
        <v>Villena</v>
      </c>
      <c r="HP3" s="83" t="str">
        <f t="shared" si="11"/>
        <v>Crevillent</v>
      </c>
      <c r="HQ3" s="83" t="str">
        <f t="shared" si="11"/>
        <v>Saguntí</v>
      </c>
      <c r="HR3" s="83" t="str">
        <f t="shared" si="11"/>
        <v>Xàbia</v>
      </c>
      <c r="HS3" s="83" t="str">
        <f t="shared" si="11"/>
        <v>Calp</v>
      </c>
      <c r="HT3" s="83" t="str">
        <f t="shared" si="11"/>
        <v>Torrent</v>
      </c>
      <c r="HU3" s="83" t="str">
        <f t="shared" si="11"/>
        <v>Alaquàs</v>
      </c>
      <c r="HV3" s="83" t="str">
        <f t="shared" si="11"/>
        <v>Pinós</v>
      </c>
      <c r="HW3" s="83" t="str">
        <f t="shared" si="11"/>
        <v>Gandia</v>
      </c>
      <c r="HX3" s="83" t="str">
        <f t="shared" si="11"/>
        <v>Carcaixent</v>
      </c>
      <c r="HY3" s="83" t="str">
        <f t="shared" si="11"/>
        <v>Picassent</v>
      </c>
      <c r="HZ3" s="83" t="str">
        <f t="shared" si="11"/>
        <v>Mutxamel</v>
      </c>
      <c r="IA3" s="83" t="str">
        <f t="shared" si="11"/>
        <v>Eldenc</v>
      </c>
      <c r="IB3" s="83" t="str">
        <f t="shared" si="11"/>
        <v>Sueca</v>
      </c>
      <c r="IC3" s="83" t="str">
        <f t="shared" si="11"/>
        <v>Alberic</v>
      </c>
      <c r="ID3" s="83" t="str">
        <f t="shared" si="11"/>
        <v>Ontinyent</v>
      </c>
      <c r="IE3" s="83" t="str">
        <f t="shared" si="11"/>
        <v>Foios</v>
      </c>
      <c r="IF3" s="83" t="str">
        <f t="shared" si="11"/>
        <v>Benicarló</v>
      </c>
      <c r="IG3" s="83" t="str">
        <f t="shared" si="11"/>
        <v>Oliva</v>
      </c>
      <c r="IH3" s="83" t="str">
        <f t="shared" si="11"/>
        <v>Villena</v>
      </c>
      <c r="II3" s="83" t="str">
        <f t="shared" si="11"/>
        <v>Crevillent</v>
      </c>
      <c r="IJ3" s="83" t="str">
        <f t="shared" si="11"/>
        <v>Saguntí</v>
      </c>
      <c r="IK3" s="83" t="str">
        <f t="shared" si="11"/>
        <v>Xàbia</v>
      </c>
      <c r="IL3" s="83" t="str">
        <f t="shared" si="11"/>
        <v>Calp</v>
      </c>
      <c r="IM3" s="83" t="str">
        <f t="shared" si="11"/>
        <v>Torrent</v>
      </c>
      <c r="IN3" s="183">
        <f t="shared" si="12"/>
        <v>0</v>
      </c>
      <c r="IO3" s="118">
        <f t="shared" si="12"/>
        <v>0</v>
      </c>
      <c r="IP3" s="118">
        <f t="shared" si="12"/>
        <v>0</v>
      </c>
      <c r="IQ3" s="118">
        <f t="shared" si="12"/>
        <v>0</v>
      </c>
      <c r="IR3" s="118">
        <f t="shared" si="12"/>
        <v>0</v>
      </c>
      <c r="IS3" s="184">
        <f t="shared" si="12"/>
        <v>0</v>
      </c>
      <c r="IT3" s="127"/>
      <c r="IU3" s="127"/>
      <c r="IV3" s="127"/>
    </row>
    <row r="4" spans="1:256" s="85" customFormat="1" ht="18" customHeight="1" thickTop="1" thickBot="1">
      <c r="A4" s="105"/>
      <c r="B4" s="86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87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1</v>
      </c>
      <c r="BK4" s="5">
        <v>2</v>
      </c>
      <c r="BL4" s="5">
        <v>3</v>
      </c>
      <c r="BM4" s="102">
        <v>4</v>
      </c>
      <c r="BN4" s="5">
        <v>5</v>
      </c>
      <c r="BO4" s="6">
        <v>6</v>
      </c>
      <c r="BP4" s="88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122">
        <v>11</v>
      </c>
      <c r="CB4" s="122">
        <v>12</v>
      </c>
      <c r="CC4" s="122">
        <v>13</v>
      </c>
      <c r="CD4" s="122">
        <v>14</v>
      </c>
      <c r="CE4" s="122">
        <v>15</v>
      </c>
      <c r="CF4" s="122">
        <v>16</v>
      </c>
      <c r="CG4" s="122">
        <v>17</v>
      </c>
      <c r="CH4" s="122">
        <v>18</v>
      </c>
      <c r="CI4" s="122">
        <v>19</v>
      </c>
      <c r="CJ4" s="122">
        <v>20</v>
      </c>
      <c r="CK4" s="122">
        <v>21</v>
      </c>
      <c r="CL4" s="122">
        <v>22</v>
      </c>
      <c r="CM4" s="122">
        <v>23</v>
      </c>
      <c r="CN4" s="122">
        <v>24</v>
      </c>
      <c r="CO4" s="122">
        <v>25</v>
      </c>
      <c r="CP4" s="122">
        <v>26</v>
      </c>
      <c r="CQ4" s="122">
        <v>27</v>
      </c>
      <c r="CR4" s="122">
        <v>28</v>
      </c>
      <c r="CS4" s="122">
        <v>29</v>
      </c>
      <c r="CT4" s="122">
        <v>30</v>
      </c>
      <c r="CU4" s="122">
        <v>31</v>
      </c>
      <c r="CV4" s="122">
        <v>32</v>
      </c>
      <c r="CW4" s="122">
        <v>33</v>
      </c>
      <c r="CX4" s="122">
        <v>34</v>
      </c>
      <c r="CY4" s="122">
        <v>35</v>
      </c>
      <c r="CZ4" s="122">
        <v>36</v>
      </c>
      <c r="DA4" s="122">
        <v>37</v>
      </c>
      <c r="DB4" s="122">
        <v>38</v>
      </c>
      <c r="DC4" s="122">
        <v>39</v>
      </c>
      <c r="DD4" s="122">
        <v>40</v>
      </c>
      <c r="DE4" s="122">
        <v>41</v>
      </c>
      <c r="DF4" s="123">
        <v>42</v>
      </c>
      <c r="DG4" s="122">
        <v>1</v>
      </c>
      <c r="DH4" s="122">
        <v>2</v>
      </c>
      <c r="DI4" s="322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35</v>
      </c>
      <c r="ES4" s="5">
        <v>36</v>
      </c>
      <c r="ET4" s="5">
        <v>37</v>
      </c>
      <c r="EU4" s="5">
        <v>38</v>
      </c>
      <c r="EV4" s="5">
        <v>39</v>
      </c>
      <c r="EW4" s="5">
        <v>40</v>
      </c>
      <c r="EX4" s="5">
        <v>41</v>
      </c>
      <c r="EY4" s="102">
        <v>42</v>
      </c>
      <c r="EZ4" s="5">
        <v>1</v>
      </c>
      <c r="FA4" s="5">
        <v>2</v>
      </c>
      <c r="FB4" s="316"/>
      <c r="FC4" s="318"/>
      <c r="FD4" s="320"/>
      <c r="FE4" s="103">
        <v>1</v>
      </c>
      <c r="FF4" s="103">
        <v>2</v>
      </c>
      <c r="FG4" s="103">
        <v>3</v>
      </c>
      <c r="FH4" s="103">
        <v>4</v>
      </c>
      <c r="FI4" s="103">
        <v>5</v>
      </c>
      <c r="FJ4" s="103">
        <v>6</v>
      </c>
      <c r="FK4" s="103">
        <v>7</v>
      </c>
      <c r="FL4" s="103">
        <v>8</v>
      </c>
      <c r="FM4" s="103">
        <v>9</v>
      </c>
      <c r="FN4" s="103">
        <v>10</v>
      </c>
      <c r="FO4" s="103">
        <v>11</v>
      </c>
      <c r="FP4" s="103">
        <v>12</v>
      </c>
      <c r="FQ4" s="103">
        <v>13</v>
      </c>
      <c r="FR4" s="103">
        <v>14</v>
      </c>
      <c r="FS4" s="103">
        <v>15</v>
      </c>
      <c r="FT4" s="103">
        <v>16</v>
      </c>
      <c r="FU4" s="103">
        <v>17</v>
      </c>
      <c r="FV4" s="103">
        <v>18</v>
      </c>
      <c r="FW4" s="103">
        <v>19</v>
      </c>
      <c r="FX4" s="103">
        <v>20</v>
      </c>
      <c r="FY4" s="103">
        <v>21</v>
      </c>
      <c r="FZ4" s="103">
        <v>22</v>
      </c>
      <c r="GA4" s="103">
        <v>23</v>
      </c>
      <c r="GB4" s="103">
        <v>24</v>
      </c>
      <c r="GC4" s="103">
        <v>25</v>
      </c>
      <c r="GD4" s="103">
        <v>26</v>
      </c>
      <c r="GE4" s="103">
        <v>27</v>
      </c>
      <c r="GF4" s="103">
        <v>28</v>
      </c>
      <c r="GG4" s="103">
        <v>29</v>
      </c>
      <c r="GH4" s="103">
        <v>30</v>
      </c>
      <c r="GI4" s="103">
        <v>31</v>
      </c>
      <c r="GJ4" s="103">
        <v>32</v>
      </c>
      <c r="GK4" s="103">
        <v>33</v>
      </c>
      <c r="GL4" s="103">
        <v>34</v>
      </c>
      <c r="GM4" s="103">
        <v>35</v>
      </c>
      <c r="GN4" s="103">
        <v>36</v>
      </c>
      <c r="GO4" s="103">
        <v>37</v>
      </c>
      <c r="GP4" s="180">
        <v>38</v>
      </c>
      <c r="GQ4" s="103">
        <v>1</v>
      </c>
      <c r="GR4" s="103">
        <v>2</v>
      </c>
      <c r="GS4" s="180">
        <v>3</v>
      </c>
      <c r="GT4" s="103">
        <v>4</v>
      </c>
      <c r="GU4" s="103">
        <v>5</v>
      </c>
      <c r="GV4" s="103">
        <v>6</v>
      </c>
      <c r="GW4" s="103">
        <v>3</v>
      </c>
      <c r="GX4" s="103">
        <v>4</v>
      </c>
      <c r="GY4" s="103">
        <v>5</v>
      </c>
      <c r="GZ4" s="180">
        <v>6</v>
      </c>
      <c r="HA4" s="306"/>
      <c r="HB4" s="181">
        <v>1</v>
      </c>
      <c r="HC4" s="5">
        <v>2</v>
      </c>
      <c r="HD4" s="5">
        <v>3</v>
      </c>
      <c r="HE4" s="5">
        <v>4</v>
      </c>
      <c r="HF4" s="5">
        <v>5</v>
      </c>
      <c r="HG4" s="5">
        <v>6</v>
      </c>
      <c r="HH4" s="5">
        <v>7</v>
      </c>
      <c r="HI4" s="5">
        <v>8</v>
      </c>
      <c r="HJ4" s="5">
        <v>9</v>
      </c>
      <c r="HK4" s="5">
        <v>10</v>
      </c>
      <c r="HL4" s="5">
        <v>11</v>
      </c>
      <c r="HM4" s="5">
        <v>12</v>
      </c>
      <c r="HN4" s="5">
        <v>13</v>
      </c>
      <c r="HO4" s="5">
        <v>14</v>
      </c>
      <c r="HP4" s="5">
        <v>15</v>
      </c>
      <c r="HQ4" s="5">
        <v>16</v>
      </c>
      <c r="HR4" s="5">
        <v>17</v>
      </c>
      <c r="HS4" s="5">
        <v>18</v>
      </c>
      <c r="HT4" s="5">
        <v>19</v>
      </c>
      <c r="HU4" s="5">
        <v>20</v>
      </c>
      <c r="HV4" s="5">
        <v>21</v>
      </c>
      <c r="HW4" s="5">
        <v>22</v>
      </c>
      <c r="HX4" s="5">
        <v>23</v>
      </c>
      <c r="HY4" s="5">
        <v>24</v>
      </c>
      <c r="HZ4" s="5">
        <v>25</v>
      </c>
      <c r="IA4" s="5">
        <v>26</v>
      </c>
      <c r="IB4" s="5">
        <v>27</v>
      </c>
      <c r="IC4" s="5">
        <v>28</v>
      </c>
      <c r="ID4" s="5">
        <v>29</v>
      </c>
      <c r="IE4" s="5">
        <v>30</v>
      </c>
      <c r="IF4" s="5">
        <v>31</v>
      </c>
      <c r="IG4" s="5">
        <v>32</v>
      </c>
      <c r="IH4" s="5">
        <v>33</v>
      </c>
      <c r="II4" s="5">
        <v>34</v>
      </c>
      <c r="IJ4" s="5">
        <v>35</v>
      </c>
      <c r="IK4" s="5">
        <v>36</v>
      </c>
      <c r="IL4" s="5">
        <v>37</v>
      </c>
      <c r="IM4" s="102">
        <v>38</v>
      </c>
      <c r="IN4" s="102">
        <v>1</v>
      </c>
      <c r="IO4" s="102">
        <v>2</v>
      </c>
      <c r="IP4" s="102">
        <v>3</v>
      </c>
      <c r="IQ4" s="102">
        <v>4</v>
      </c>
      <c r="IR4" s="102">
        <v>5</v>
      </c>
      <c r="IS4" s="187">
        <v>6</v>
      </c>
      <c r="IT4" s="127"/>
      <c r="IU4" s="127"/>
      <c r="IV4" s="127"/>
    </row>
    <row r="5" spans="1:256" s="165" customFormat="1" ht="13.5" thickTop="1">
      <c r="A5" s="288" t="s">
        <v>100</v>
      </c>
      <c r="B5" s="266" t="s">
        <v>59</v>
      </c>
      <c r="C5" s="149">
        <f t="shared" ref="C5:C40" si="16">COUNT(BQ5:DH5)</f>
        <v>8</v>
      </c>
      <c r="D5" s="150">
        <f t="shared" ref="D5:D10" si="17">COUNTIF(X5:BO5,"T")</f>
        <v>8</v>
      </c>
      <c r="E5" s="151">
        <f t="shared" ref="E5:E40" si="18">COUNTIF(BQ5:DH5,90)</f>
        <v>8</v>
      </c>
      <c r="F5" s="150">
        <f t="shared" ref="F5:F40" si="19">COUNTIF(DJ5:FA5,"I")</f>
        <v>0</v>
      </c>
      <c r="G5" s="150">
        <f t="shared" ref="G5:G40" si="20">COUNTIF(DJ5:FA5,"E")</f>
        <v>0</v>
      </c>
      <c r="H5" s="151">
        <f t="shared" ref="H5:H40" si="21">COUNTIF(BQ5:DH5,"S")</f>
        <v>0</v>
      </c>
      <c r="I5" s="152">
        <f t="shared" ref="I5:I40" si="22">SUM(BQ5:DH5)</f>
        <v>720</v>
      </c>
      <c r="J5" s="153">
        <f t="shared" ref="J5:J43" si="23">ABS(I5/C5)</f>
        <v>90</v>
      </c>
      <c r="K5" s="153">
        <f>ABS(I5*100/I1)</f>
        <v>21.05263157894737</v>
      </c>
      <c r="L5" s="152">
        <f>K1</f>
        <v>38</v>
      </c>
      <c r="M5" s="152">
        <f>COUNTIF(X5:BO5,"C")+COUNTIF(X5:BO5,"T")</f>
        <v>8</v>
      </c>
      <c r="N5" s="152">
        <f>SUM(O5:Q5)</f>
        <v>0</v>
      </c>
      <c r="O5" s="152">
        <f>COUNTIF(X5:BM5,"DT")</f>
        <v>0</v>
      </c>
      <c r="P5" s="152">
        <f>COUNTIF(X5:BM5,"L")</f>
        <v>0</v>
      </c>
      <c r="Q5" s="152">
        <f>COUNTIF(X5:BM5,"S")</f>
        <v>0</v>
      </c>
      <c r="R5" s="267">
        <f>COUNTIF(FE5:GY5,1)</f>
        <v>0</v>
      </c>
      <c r="S5" s="269">
        <f>COUNTIF(FE5:GY5,1)</f>
        <v>0</v>
      </c>
      <c r="T5" s="268">
        <f>COUNTIF(FE5:GY5,"R")</f>
        <v>0</v>
      </c>
      <c r="U5" s="268">
        <f>S5+T5</f>
        <v>0</v>
      </c>
      <c r="V5" s="154">
        <f t="shared" ref="V5" si="24">COUNTIF(FI5:HC5,1)</f>
        <v>0</v>
      </c>
      <c r="W5" s="89"/>
      <c r="X5" s="257"/>
      <c r="Y5" s="258"/>
      <c r="Z5" s="295" t="s">
        <v>135</v>
      </c>
      <c r="AA5" s="258"/>
      <c r="AB5" s="258"/>
      <c r="AC5" s="258"/>
      <c r="AD5" s="295" t="s">
        <v>135</v>
      </c>
      <c r="AE5" s="295"/>
      <c r="AF5" s="258"/>
      <c r="AG5" s="258"/>
      <c r="AH5" s="295" t="s">
        <v>135</v>
      </c>
      <c r="AI5" s="295"/>
      <c r="AJ5" s="258"/>
      <c r="AK5" s="258"/>
      <c r="AL5" s="258"/>
      <c r="AM5" s="295" t="s">
        <v>135</v>
      </c>
      <c r="AN5" s="258"/>
      <c r="AO5" s="295" t="s">
        <v>135</v>
      </c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95" t="s">
        <v>135</v>
      </c>
      <c r="BA5" s="258"/>
      <c r="BB5" s="258"/>
      <c r="BC5" s="258"/>
      <c r="BD5" s="258"/>
      <c r="BE5" s="295" t="s">
        <v>135</v>
      </c>
      <c r="BF5" s="258"/>
      <c r="BG5" s="258"/>
      <c r="BH5" s="295" t="s">
        <v>135</v>
      </c>
      <c r="BI5" s="258"/>
      <c r="BJ5" s="258"/>
      <c r="BK5" s="258"/>
      <c r="BL5" s="258"/>
      <c r="BM5" s="258"/>
      <c r="BN5" s="258"/>
      <c r="BO5" s="261"/>
      <c r="BP5" s="222"/>
      <c r="BQ5" s="257"/>
      <c r="BR5" s="258"/>
      <c r="BS5" s="295">
        <v>90</v>
      </c>
      <c r="BT5" s="258"/>
      <c r="BU5" s="258"/>
      <c r="BV5" s="258"/>
      <c r="BW5" s="295">
        <v>90</v>
      </c>
      <c r="BX5" s="295"/>
      <c r="BY5" s="258"/>
      <c r="BZ5" s="258"/>
      <c r="CA5" s="295">
        <v>90</v>
      </c>
      <c r="CB5" s="295"/>
      <c r="CC5" s="258"/>
      <c r="CD5" s="258"/>
      <c r="CE5" s="258"/>
      <c r="CF5" s="295">
        <v>90</v>
      </c>
      <c r="CG5" s="258"/>
      <c r="CH5" s="295">
        <v>90</v>
      </c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95">
        <v>90</v>
      </c>
      <c r="CT5" s="258"/>
      <c r="CU5" s="258"/>
      <c r="CV5" s="258"/>
      <c r="CW5" s="258"/>
      <c r="CX5" s="295">
        <v>90</v>
      </c>
      <c r="CY5" s="258"/>
      <c r="CZ5" s="258"/>
      <c r="DA5" s="295">
        <v>90</v>
      </c>
      <c r="DB5" s="258"/>
      <c r="DC5" s="258"/>
      <c r="DD5" s="258"/>
      <c r="DE5" s="258"/>
      <c r="DF5" s="258"/>
      <c r="DG5" s="258"/>
      <c r="DH5" s="261"/>
      <c r="DI5" s="89"/>
      <c r="DJ5" s="227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4"/>
      <c r="FB5" s="249">
        <f t="shared" ref="FB5:FB66" si="25">COUNTIF(FE5:GT5,1)</f>
        <v>0</v>
      </c>
      <c r="FC5" s="246">
        <f>COUNTIF(FE5:GT5,2)</f>
        <v>0</v>
      </c>
      <c r="FD5" s="241">
        <f>COUNTIF(FE5:GT5,"R")</f>
        <v>0</v>
      </c>
      <c r="FE5" s="227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  <c r="GT5" s="163"/>
      <c r="GU5" s="163"/>
      <c r="GV5" s="164"/>
      <c r="GW5" s="253"/>
      <c r="GX5" s="163"/>
      <c r="GY5" s="163"/>
      <c r="GZ5" s="164"/>
      <c r="HA5" s="185">
        <f>SUM(HB5:IS5)</f>
        <v>0</v>
      </c>
      <c r="HB5" s="300"/>
      <c r="HC5" s="163"/>
      <c r="HD5" s="163"/>
      <c r="HE5" s="301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163"/>
      <c r="IH5" s="302"/>
      <c r="II5" s="302"/>
      <c r="IJ5" s="302"/>
      <c r="IK5" s="302"/>
      <c r="IL5" s="302"/>
      <c r="IM5" s="302"/>
      <c r="IN5" s="302"/>
      <c r="IO5" s="302"/>
      <c r="IP5" s="302"/>
      <c r="IQ5" s="302"/>
      <c r="IR5" s="163"/>
      <c r="IS5" s="303"/>
      <c r="IT5" s="159"/>
      <c r="IU5" s="159"/>
      <c r="IV5" s="159"/>
    </row>
    <row r="6" spans="1:256" s="166" customFormat="1" ht="15" customHeight="1">
      <c r="A6" s="289" t="s">
        <v>101</v>
      </c>
      <c r="B6" s="226" t="s">
        <v>59</v>
      </c>
      <c r="C6" s="149">
        <f t="shared" si="16"/>
        <v>0</v>
      </c>
      <c r="D6" s="150">
        <f t="shared" si="17"/>
        <v>0</v>
      </c>
      <c r="E6" s="151">
        <f t="shared" si="18"/>
        <v>0</v>
      </c>
      <c r="F6" s="150">
        <f t="shared" si="19"/>
        <v>0</v>
      </c>
      <c r="G6" s="150">
        <f t="shared" si="20"/>
        <v>0</v>
      </c>
      <c r="H6" s="151">
        <f t="shared" si="21"/>
        <v>0</v>
      </c>
      <c r="I6" s="152">
        <f t="shared" si="22"/>
        <v>0</v>
      </c>
      <c r="J6" s="153" t="e">
        <f t="shared" si="23"/>
        <v>#DIV/0!</v>
      </c>
      <c r="K6" s="153">
        <f>ABS(I6*100/I1)</f>
        <v>0</v>
      </c>
      <c r="L6" s="152">
        <f>K1</f>
        <v>38</v>
      </c>
      <c r="M6" s="152">
        <f t="shared" ref="M6:M59" si="26">COUNTIF(X6:BO6,"C")+COUNTIF(X6:BO6,"T")</f>
        <v>0</v>
      </c>
      <c r="N6" s="152">
        <f t="shared" ref="N6:N33" si="27">SUM(O6:Q6)</f>
        <v>0</v>
      </c>
      <c r="O6" s="152">
        <f t="shared" ref="O6:O59" si="28">COUNTIF(X6:BM6,"DT")</f>
        <v>0</v>
      </c>
      <c r="P6" s="152">
        <f t="shared" ref="P6:P59" si="29">COUNTIF(X6:BM6,"L")</f>
        <v>0</v>
      </c>
      <c r="Q6" s="152">
        <f t="shared" ref="Q6:Q59" si="30">COUNTIF(X6:BM6,"S")</f>
        <v>0</v>
      </c>
      <c r="R6" s="267">
        <f t="shared" ref="R6:R66" si="31">COUNTIF(FE6:GY6,1)</f>
        <v>0</v>
      </c>
      <c r="S6" s="269">
        <f t="shared" ref="S6:S66" si="32">COUNTIF(FE6:GY6,1)</f>
        <v>0</v>
      </c>
      <c r="T6" s="268">
        <f t="shared" ref="T6:T66" si="33">COUNTIF(FE6:GY6,"R")</f>
        <v>0</v>
      </c>
      <c r="U6" s="268">
        <f t="shared" ref="U6:U66" si="34">S6+T6</f>
        <v>0</v>
      </c>
      <c r="V6" s="154">
        <f t="shared" ref="V6:V66" si="35">COUNTIF(FI6:HC6,1)</f>
        <v>0</v>
      </c>
      <c r="W6" s="89"/>
      <c r="X6" s="215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91"/>
      <c r="BP6" s="222"/>
      <c r="BQ6" s="215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91"/>
      <c r="DI6" s="89"/>
      <c r="DJ6" s="228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62"/>
      <c r="FB6" s="249">
        <f t="shared" si="25"/>
        <v>0</v>
      </c>
      <c r="FC6" s="247">
        <f t="shared" ref="FC6:FC66" si="36">COUNTIF(FE6:GT6,2)</f>
        <v>0</v>
      </c>
      <c r="FD6" s="242">
        <f t="shared" ref="FD6:FD66" si="37">COUNTIF(FE6:GT6,"R")</f>
        <v>0</v>
      </c>
      <c r="FE6" s="228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62"/>
      <c r="GW6" s="155"/>
      <c r="GX6" s="151"/>
      <c r="GY6" s="156"/>
      <c r="GZ6" s="157"/>
      <c r="HA6" s="186">
        <f t="shared" ref="HA6:HA66" si="38">SUM(HB6:IS6)</f>
        <v>0</v>
      </c>
      <c r="HB6" s="225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279"/>
      <c r="II6" s="279"/>
      <c r="IJ6" s="279"/>
      <c r="IK6" s="279"/>
      <c r="IL6" s="279"/>
      <c r="IM6" s="279"/>
      <c r="IN6" s="279"/>
      <c r="IO6" s="279"/>
      <c r="IP6" s="279"/>
      <c r="IQ6" s="279"/>
      <c r="IR6" s="156"/>
      <c r="IS6" s="280"/>
      <c r="IT6" s="158"/>
      <c r="IU6" s="158"/>
      <c r="IV6" s="158"/>
    </row>
    <row r="7" spans="1:256" s="166" customFormat="1">
      <c r="A7" s="291" t="s">
        <v>140</v>
      </c>
      <c r="B7" s="226" t="s">
        <v>59</v>
      </c>
      <c r="C7" s="149">
        <f>COUNT(BQ7:DH7)</f>
        <v>0</v>
      </c>
      <c r="D7" s="150">
        <f t="shared" si="17"/>
        <v>0</v>
      </c>
      <c r="E7" s="151">
        <f>COUNTIF(BQ7:DH7,90)</f>
        <v>0</v>
      </c>
      <c r="F7" s="150">
        <f>COUNTIF(DJ7:FA7,"I")</f>
        <v>0</v>
      </c>
      <c r="G7" s="150">
        <f>COUNTIF(DJ7:FA7,"E")</f>
        <v>0</v>
      </c>
      <c r="H7" s="151">
        <f>COUNTIF(BQ7:DH7,"S")</f>
        <v>0</v>
      </c>
      <c r="I7" s="152">
        <f>SUM(BQ7:DH7)</f>
        <v>0</v>
      </c>
      <c r="J7" s="153" t="e">
        <f>ABS(I7/C7)</f>
        <v>#DIV/0!</v>
      </c>
      <c r="K7" s="153">
        <f>ABS(I7*100/I1)</f>
        <v>0</v>
      </c>
      <c r="L7" s="152">
        <f>K1</f>
        <v>38</v>
      </c>
      <c r="M7" s="152">
        <f t="shared" si="26"/>
        <v>1</v>
      </c>
      <c r="N7" s="152">
        <f>SUM(O7:Q7)</f>
        <v>0</v>
      </c>
      <c r="O7" s="152">
        <f>COUNTIF(X7:BM7,"DT")</f>
        <v>0</v>
      </c>
      <c r="P7" s="152">
        <f>COUNTIF(X7:BM7,"L")</f>
        <v>0</v>
      </c>
      <c r="Q7" s="152">
        <f>COUNTIF(X7:BM7,"S")</f>
        <v>0</v>
      </c>
      <c r="R7" s="267">
        <f t="shared" si="31"/>
        <v>0</v>
      </c>
      <c r="S7" s="269">
        <f t="shared" si="32"/>
        <v>0</v>
      </c>
      <c r="T7" s="268">
        <f t="shared" si="33"/>
        <v>0</v>
      </c>
      <c r="U7" s="268">
        <f t="shared" si="34"/>
        <v>0</v>
      </c>
      <c r="V7" s="154">
        <f t="shared" si="35"/>
        <v>0</v>
      </c>
      <c r="W7" s="89"/>
      <c r="X7" s="215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296" t="s">
        <v>136</v>
      </c>
      <c r="BI7" s="66"/>
      <c r="BJ7" s="66"/>
      <c r="BK7" s="66"/>
      <c r="BL7" s="66"/>
      <c r="BM7" s="66"/>
      <c r="BN7" s="66"/>
      <c r="BO7" s="91"/>
      <c r="BP7" s="222"/>
      <c r="BQ7" s="215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296"/>
      <c r="DB7" s="66"/>
      <c r="DC7" s="66"/>
      <c r="DD7" s="66"/>
      <c r="DE7" s="66"/>
      <c r="DF7" s="66"/>
      <c r="DG7" s="66"/>
      <c r="DH7" s="91"/>
      <c r="DI7" s="89"/>
      <c r="DJ7" s="228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62"/>
      <c r="FB7" s="249">
        <f>COUNTIF(FE7:GT7,1)</f>
        <v>0</v>
      </c>
      <c r="FC7" s="247">
        <f>COUNTIF(FE7:GT7,2)</f>
        <v>0</v>
      </c>
      <c r="FD7" s="242">
        <f>COUNTIF(FE7:GT7,"R")</f>
        <v>0</v>
      </c>
      <c r="FE7" s="228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62"/>
      <c r="GW7" s="155"/>
      <c r="GX7" s="151"/>
      <c r="GY7" s="156"/>
      <c r="GZ7" s="157"/>
      <c r="HA7" s="186">
        <f>SUM(HB7:IS7)</f>
        <v>0</v>
      </c>
      <c r="HB7" s="278"/>
      <c r="HC7" s="279"/>
      <c r="HD7" s="279"/>
      <c r="HE7" s="279"/>
      <c r="HF7" s="279"/>
      <c r="HG7" s="279"/>
      <c r="HH7" s="279"/>
      <c r="HI7" s="279"/>
      <c r="HJ7" s="279"/>
      <c r="HK7" s="279"/>
      <c r="HL7" s="279"/>
      <c r="HM7" s="279"/>
      <c r="HN7" s="279"/>
      <c r="HO7" s="279"/>
      <c r="HP7" s="279"/>
      <c r="HQ7" s="279"/>
      <c r="HR7" s="279"/>
      <c r="HS7" s="279"/>
      <c r="HT7" s="279"/>
      <c r="HU7" s="279"/>
      <c r="HV7" s="279"/>
      <c r="HW7" s="279"/>
      <c r="HX7" s="279"/>
      <c r="HY7" s="279"/>
      <c r="HZ7" s="279"/>
      <c r="IA7" s="279"/>
      <c r="IB7" s="279"/>
      <c r="IC7" s="279"/>
      <c r="ID7" s="279"/>
      <c r="IE7" s="279"/>
      <c r="IF7" s="279"/>
      <c r="IG7" s="279"/>
      <c r="IH7" s="279"/>
      <c r="II7" s="279"/>
      <c r="IJ7" s="279"/>
      <c r="IK7" s="279"/>
      <c r="IL7" s="279"/>
      <c r="IM7" s="279"/>
      <c r="IN7" s="279"/>
      <c r="IO7" s="279"/>
      <c r="IP7" s="279"/>
      <c r="IQ7" s="279"/>
      <c r="IR7" s="156"/>
      <c r="IS7" s="280"/>
      <c r="IT7" s="158"/>
      <c r="IU7" s="158"/>
      <c r="IV7" s="158"/>
    </row>
    <row r="8" spans="1:256" s="166" customFormat="1" ht="12.75" hidden="1" customHeight="1">
      <c r="A8" s="225"/>
      <c r="B8" s="281" t="s">
        <v>59</v>
      </c>
      <c r="C8" s="149">
        <f t="shared" si="16"/>
        <v>0</v>
      </c>
      <c r="D8" s="150">
        <f t="shared" si="17"/>
        <v>0</v>
      </c>
      <c r="E8" s="151">
        <f t="shared" si="18"/>
        <v>0</v>
      </c>
      <c r="F8" s="150">
        <f t="shared" si="19"/>
        <v>0</v>
      </c>
      <c r="G8" s="150">
        <f t="shared" si="20"/>
        <v>0</v>
      </c>
      <c r="H8" s="151">
        <f t="shared" si="21"/>
        <v>0</v>
      </c>
      <c r="I8" s="152">
        <f t="shared" si="22"/>
        <v>0</v>
      </c>
      <c r="J8" s="153" t="e">
        <f t="shared" si="23"/>
        <v>#DIV/0!</v>
      </c>
      <c r="K8" s="153">
        <f>ABS(I8*100/I1)</f>
        <v>0</v>
      </c>
      <c r="L8" s="152">
        <f>K1</f>
        <v>38</v>
      </c>
      <c r="M8" s="152">
        <f t="shared" si="26"/>
        <v>0</v>
      </c>
      <c r="N8" s="152">
        <f t="shared" si="27"/>
        <v>0</v>
      </c>
      <c r="O8" s="152">
        <f t="shared" si="28"/>
        <v>0</v>
      </c>
      <c r="P8" s="152">
        <f t="shared" si="29"/>
        <v>0</v>
      </c>
      <c r="Q8" s="152">
        <f t="shared" si="30"/>
        <v>0</v>
      </c>
      <c r="R8" s="267">
        <f t="shared" si="31"/>
        <v>0</v>
      </c>
      <c r="S8" s="269">
        <f t="shared" si="32"/>
        <v>0</v>
      </c>
      <c r="T8" s="268">
        <f t="shared" si="33"/>
        <v>0</v>
      </c>
      <c r="U8" s="268">
        <f t="shared" si="34"/>
        <v>0</v>
      </c>
      <c r="V8" s="154">
        <f t="shared" si="35"/>
        <v>0</v>
      </c>
      <c r="W8" s="89"/>
      <c r="X8" s="215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91"/>
      <c r="BP8" s="222"/>
      <c r="BQ8" s="215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91"/>
      <c r="DI8" s="89"/>
      <c r="DJ8" s="228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62"/>
      <c r="FB8" s="249">
        <f t="shared" si="25"/>
        <v>0</v>
      </c>
      <c r="FC8" s="247">
        <f t="shared" si="36"/>
        <v>0</v>
      </c>
      <c r="FD8" s="242">
        <f t="shared" si="37"/>
        <v>0</v>
      </c>
      <c r="FE8" s="215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92"/>
      <c r="GW8" s="155"/>
      <c r="GX8" s="151"/>
      <c r="GY8" s="156"/>
      <c r="GZ8" s="157"/>
      <c r="HA8" s="186">
        <f t="shared" si="38"/>
        <v>0</v>
      </c>
      <c r="HB8" s="255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  <c r="IL8" s="188"/>
      <c r="IM8" s="188"/>
      <c r="IN8" s="188"/>
      <c r="IO8" s="188"/>
      <c r="IP8" s="188"/>
      <c r="IQ8" s="188"/>
      <c r="IR8" s="116"/>
      <c r="IS8" s="256"/>
      <c r="IT8" s="158"/>
      <c r="IU8" s="158"/>
      <c r="IV8" s="158"/>
    </row>
    <row r="9" spans="1:256" s="2" customFormat="1" ht="12.75" hidden="1" customHeight="1">
      <c r="A9" s="225"/>
      <c r="B9" s="281" t="s">
        <v>59</v>
      </c>
      <c r="C9" s="149">
        <f t="shared" si="16"/>
        <v>0</v>
      </c>
      <c r="D9" s="150">
        <f t="shared" si="17"/>
        <v>0</v>
      </c>
      <c r="E9" s="151">
        <f t="shared" si="18"/>
        <v>0</v>
      </c>
      <c r="F9" s="150">
        <f t="shared" si="19"/>
        <v>0</v>
      </c>
      <c r="G9" s="150">
        <f t="shared" si="20"/>
        <v>0</v>
      </c>
      <c r="H9" s="151">
        <f t="shared" si="21"/>
        <v>0</v>
      </c>
      <c r="I9" s="152">
        <f t="shared" si="22"/>
        <v>0</v>
      </c>
      <c r="J9" s="153" t="e">
        <f t="shared" si="23"/>
        <v>#DIV/0!</v>
      </c>
      <c r="K9" s="153">
        <f>ABS(I9*100/I1)</f>
        <v>0</v>
      </c>
      <c r="L9" s="152">
        <f>K1</f>
        <v>38</v>
      </c>
      <c r="M9" s="152">
        <f t="shared" si="26"/>
        <v>0</v>
      </c>
      <c r="N9" s="67">
        <f t="shared" si="27"/>
        <v>0</v>
      </c>
      <c r="O9" s="67">
        <f t="shared" si="28"/>
        <v>0</v>
      </c>
      <c r="P9" s="67">
        <f t="shared" si="29"/>
        <v>0</v>
      </c>
      <c r="Q9" s="67">
        <f t="shared" si="30"/>
        <v>0</v>
      </c>
      <c r="R9" s="267">
        <f t="shared" si="31"/>
        <v>0</v>
      </c>
      <c r="S9" s="269">
        <f t="shared" si="32"/>
        <v>0</v>
      </c>
      <c r="T9" s="268">
        <f t="shared" si="33"/>
        <v>0</v>
      </c>
      <c r="U9" s="268">
        <f t="shared" si="34"/>
        <v>0</v>
      </c>
      <c r="V9" s="154">
        <f t="shared" si="35"/>
        <v>0</v>
      </c>
      <c r="W9" s="89"/>
      <c r="X9" s="215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91"/>
      <c r="BP9" s="222"/>
      <c r="BQ9" s="215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91"/>
      <c r="DI9" s="89"/>
      <c r="DJ9" s="215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92"/>
      <c r="FB9" s="249">
        <f t="shared" si="25"/>
        <v>0</v>
      </c>
      <c r="FC9" s="247">
        <f t="shared" si="36"/>
        <v>0</v>
      </c>
      <c r="FD9" s="242">
        <f t="shared" si="37"/>
        <v>0</v>
      </c>
      <c r="FE9" s="215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92"/>
      <c r="GW9" s="90"/>
      <c r="GX9" s="66"/>
      <c r="GY9" s="66"/>
      <c r="GZ9" s="92"/>
      <c r="HA9" s="218">
        <f>SUM(HB9:IS9)</f>
        <v>0</v>
      </c>
      <c r="HB9" s="112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238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188"/>
      <c r="IL9" s="188"/>
      <c r="IM9" s="188"/>
      <c r="IN9" s="188"/>
      <c r="IO9" s="188"/>
      <c r="IP9" s="188"/>
      <c r="IQ9" s="188"/>
      <c r="IR9" s="66"/>
      <c r="IS9" s="256"/>
      <c r="IT9" s="10"/>
      <c r="IU9" s="10"/>
      <c r="IV9" s="10"/>
    </row>
    <row r="10" spans="1:256" s="2" customFormat="1">
      <c r="A10" s="290" t="s">
        <v>102</v>
      </c>
      <c r="B10" s="274" t="s">
        <v>131</v>
      </c>
      <c r="C10" s="22">
        <f>COUNT(BQ10:DH10)</f>
        <v>5</v>
      </c>
      <c r="D10" s="16">
        <f t="shared" si="17"/>
        <v>5</v>
      </c>
      <c r="E10" s="66">
        <f>COUNTIF(BQ10:DH10,90)</f>
        <v>5</v>
      </c>
      <c r="F10" s="16">
        <f>COUNTIF(DJ10:FA10,"I")</f>
        <v>0</v>
      </c>
      <c r="G10" s="16">
        <f>COUNTIF(DJ10:FA10,"E")</f>
        <v>0</v>
      </c>
      <c r="H10" s="66">
        <f>COUNTIF(BQ10:DH10,"S")</f>
        <v>0</v>
      </c>
      <c r="I10" s="67">
        <f>SUM(BQ10:DH10)</f>
        <v>450</v>
      </c>
      <c r="J10" s="68">
        <f>ABS(I10/C10)</f>
        <v>90</v>
      </c>
      <c r="K10" s="68">
        <f>ABS(I10*100/I1)</f>
        <v>13.157894736842104</v>
      </c>
      <c r="L10" s="67">
        <f>K1</f>
        <v>38</v>
      </c>
      <c r="M10" s="67">
        <f t="shared" si="26"/>
        <v>5</v>
      </c>
      <c r="N10" s="67">
        <f>SUM(O10:Q10)</f>
        <v>0</v>
      </c>
      <c r="O10" s="67">
        <f>COUNTIF(X10:BM10,"DT")</f>
        <v>0</v>
      </c>
      <c r="P10" s="67">
        <f>COUNTIF(X10:BM10,"L")</f>
        <v>0</v>
      </c>
      <c r="Q10" s="67">
        <f>COUNTIF(X10:BM10,"S")</f>
        <v>0</v>
      </c>
      <c r="R10" s="267">
        <f t="shared" si="31"/>
        <v>0</v>
      </c>
      <c r="S10" s="269">
        <f t="shared" si="32"/>
        <v>0</v>
      </c>
      <c r="T10" s="268">
        <f t="shared" si="33"/>
        <v>0</v>
      </c>
      <c r="U10" s="268">
        <f t="shared" si="34"/>
        <v>0</v>
      </c>
      <c r="V10" s="154">
        <f t="shared" si="35"/>
        <v>0</v>
      </c>
      <c r="W10" s="89"/>
      <c r="X10" s="215"/>
      <c r="Y10" s="66"/>
      <c r="Z10" s="296" t="s">
        <v>135</v>
      </c>
      <c r="AA10" s="66"/>
      <c r="AB10" s="66"/>
      <c r="AC10" s="66"/>
      <c r="AD10" s="296" t="s">
        <v>135</v>
      </c>
      <c r="AE10" s="296"/>
      <c r="AF10" s="66"/>
      <c r="AG10" s="66"/>
      <c r="AH10" s="296" t="s">
        <v>135</v>
      </c>
      <c r="AI10" s="66"/>
      <c r="AJ10" s="66"/>
      <c r="AK10" s="66"/>
      <c r="AL10" s="66"/>
      <c r="AM10" s="66"/>
      <c r="AN10" s="66"/>
      <c r="AO10" s="296" t="s">
        <v>135</v>
      </c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296" t="s">
        <v>135</v>
      </c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91"/>
      <c r="BP10" s="222"/>
      <c r="BQ10" s="215"/>
      <c r="BR10" s="66"/>
      <c r="BS10" s="296">
        <v>90</v>
      </c>
      <c r="BT10" s="66"/>
      <c r="BU10" s="66"/>
      <c r="BV10" s="66"/>
      <c r="BW10" s="296">
        <v>90</v>
      </c>
      <c r="BX10" s="296"/>
      <c r="BY10" s="66"/>
      <c r="BZ10" s="66"/>
      <c r="CA10" s="296">
        <v>90</v>
      </c>
      <c r="CB10" s="66"/>
      <c r="CC10" s="66"/>
      <c r="CD10" s="66"/>
      <c r="CE10" s="66"/>
      <c r="CF10" s="66"/>
      <c r="CG10" s="66"/>
      <c r="CH10" s="296">
        <v>90</v>
      </c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296">
        <v>90</v>
      </c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91"/>
      <c r="DI10" s="89"/>
      <c r="DJ10" s="215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92"/>
      <c r="FB10" s="249">
        <f>COUNTIF(FE10:GT10,1)</f>
        <v>0</v>
      </c>
      <c r="FC10" s="247">
        <f>COUNTIF(FE10:GT10,2)</f>
        <v>0</v>
      </c>
      <c r="FD10" s="242">
        <f>COUNTIF(FE10:GT10,"R")</f>
        <v>0</v>
      </c>
      <c r="FE10" s="215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92"/>
      <c r="GW10" s="90"/>
      <c r="GX10" s="66"/>
      <c r="GY10" s="66"/>
      <c r="GZ10" s="92"/>
      <c r="HA10" s="218">
        <f>SUM(HB10:IS10)</f>
        <v>0</v>
      </c>
      <c r="HB10" s="112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188"/>
      <c r="IL10" s="188"/>
      <c r="IM10" s="188"/>
      <c r="IN10" s="188"/>
      <c r="IO10" s="188"/>
      <c r="IP10" s="188"/>
      <c r="IQ10" s="188"/>
      <c r="IR10" s="66"/>
      <c r="IS10" s="256"/>
      <c r="IT10" s="10"/>
      <c r="IU10" s="10"/>
      <c r="IV10" s="10"/>
    </row>
    <row r="11" spans="1:256" s="2" customFormat="1">
      <c r="A11" s="290" t="s">
        <v>103</v>
      </c>
      <c r="B11" s="274" t="s">
        <v>131</v>
      </c>
      <c r="C11" s="22">
        <f t="shared" si="16"/>
        <v>6</v>
      </c>
      <c r="D11" s="16">
        <f t="shared" ref="D11:D24" si="39">COUNTIF(X11:BO11,"T")</f>
        <v>6</v>
      </c>
      <c r="E11" s="66">
        <f t="shared" si="18"/>
        <v>6</v>
      </c>
      <c r="F11" s="16">
        <f t="shared" si="19"/>
        <v>0</v>
      </c>
      <c r="G11" s="16">
        <f t="shared" si="20"/>
        <v>0</v>
      </c>
      <c r="H11" s="66">
        <f t="shared" si="21"/>
        <v>0</v>
      </c>
      <c r="I11" s="67">
        <f t="shared" si="22"/>
        <v>540</v>
      </c>
      <c r="J11" s="68">
        <f t="shared" si="23"/>
        <v>90</v>
      </c>
      <c r="K11" s="68">
        <f>ABS(I11*100/I1)</f>
        <v>15.789473684210526</v>
      </c>
      <c r="L11" s="67">
        <f>K1</f>
        <v>38</v>
      </c>
      <c r="M11" s="67">
        <f t="shared" si="26"/>
        <v>6</v>
      </c>
      <c r="N11" s="67">
        <f t="shared" si="27"/>
        <v>0</v>
      </c>
      <c r="O11" s="67">
        <f t="shared" si="28"/>
        <v>0</v>
      </c>
      <c r="P11" s="67">
        <f t="shared" si="29"/>
        <v>0</v>
      </c>
      <c r="Q11" s="67">
        <f t="shared" si="30"/>
        <v>0</v>
      </c>
      <c r="R11" s="267">
        <f t="shared" si="31"/>
        <v>0</v>
      </c>
      <c r="S11" s="269">
        <f t="shared" si="32"/>
        <v>0</v>
      </c>
      <c r="T11" s="268">
        <f t="shared" si="33"/>
        <v>0</v>
      </c>
      <c r="U11" s="268">
        <f t="shared" si="34"/>
        <v>0</v>
      </c>
      <c r="V11" s="154">
        <f t="shared" si="35"/>
        <v>0</v>
      </c>
      <c r="W11" s="89"/>
      <c r="X11" s="215"/>
      <c r="Y11" s="66"/>
      <c r="Z11" s="296" t="s">
        <v>135</v>
      </c>
      <c r="AA11" s="66"/>
      <c r="AB11" s="66"/>
      <c r="AC11" s="66"/>
      <c r="AD11" s="296" t="s">
        <v>135</v>
      </c>
      <c r="AE11" s="296"/>
      <c r="AF11" s="66"/>
      <c r="AG11" s="66"/>
      <c r="AH11" s="296" t="s">
        <v>135</v>
      </c>
      <c r="AI11" s="296"/>
      <c r="AJ11" s="66"/>
      <c r="AK11" s="66"/>
      <c r="AL11" s="66"/>
      <c r="AM11" s="296" t="s">
        <v>135</v>
      </c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296" t="s">
        <v>135</v>
      </c>
      <c r="BF11" s="66"/>
      <c r="BG11" s="66"/>
      <c r="BH11" s="296" t="s">
        <v>135</v>
      </c>
      <c r="BI11" s="66"/>
      <c r="BJ11" s="66"/>
      <c r="BK11" s="66"/>
      <c r="BL11" s="66"/>
      <c r="BM11" s="66"/>
      <c r="BN11" s="66"/>
      <c r="BO11" s="91"/>
      <c r="BP11" s="222"/>
      <c r="BQ11" s="215"/>
      <c r="BR11" s="66"/>
      <c r="BS11" s="296">
        <v>90</v>
      </c>
      <c r="BT11" s="66"/>
      <c r="BU11" s="66"/>
      <c r="BV11" s="66"/>
      <c r="BW11" s="296">
        <v>90</v>
      </c>
      <c r="BX11" s="296"/>
      <c r="BY11" s="66"/>
      <c r="BZ11" s="66"/>
      <c r="CA11" s="296">
        <v>90</v>
      </c>
      <c r="CB11" s="296"/>
      <c r="CC11" s="66"/>
      <c r="CD11" s="66"/>
      <c r="CE11" s="66"/>
      <c r="CF11" s="296">
        <v>90</v>
      </c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296">
        <v>90</v>
      </c>
      <c r="CY11" s="66"/>
      <c r="CZ11" s="66"/>
      <c r="DA11" s="296">
        <v>90</v>
      </c>
      <c r="DB11" s="66"/>
      <c r="DC11" s="66"/>
      <c r="DD11" s="66"/>
      <c r="DE11" s="66"/>
      <c r="DF11" s="66"/>
      <c r="DG11" s="66"/>
      <c r="DH11" s="91"/>
      <c r="DI11" s="89"/>
      <c r="DJ11" s="215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92"/>
      <c r="FB11" s="249">
        <f t="shared" si="25"/>
        <v>0</v>
      </c>
      <c r="FC11" s="247">
        <f t="shared" si="36"/>
        <v>0</v>
      </c>
      <c r="FD11" s="242">
        <f t="shared" si="37"/>
        <v>0</v>
      </c>
      <c r="FE11" s="215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92"/>
      <c r="GW11" s="90"/>
      <c r="GX11" s="66"/>
      <c r="GY11" s="66"/>
      <c r="GZ11" s="92"/>
      <c r="HA11" s="218">
        <f t="shared" si="38"/>
        <v>0</v>
      </c>
      <c r="HB11" s="112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188"/>
      <c r="IL11" s="188"/>
      <c r="IM11" s="188"/>
      <c r="IN11" s="188"/>
      <c r="IO11" s="188"/>
      <c r="IP11" s="188"/>
      <c r="IQ11" s="188"/>
      <c r="IR11" s="66"/>
      <c r="IS11" s="256"/>
      <c r="IT11" s="10"/>
      <c r="IU11" s="10"/>
      <c r="IV11" s="10"/>
    </row>
    <row r="12" spans="1:256">
      <c r="A12" s="290" t="s">
        <v>104</v>
      </c>
      <c r="B12" s="274" t="s">
        <v>132</v>
      </c>
      <c r="C12" s="22">
        <f t="shared" si="16"/>
        <v>1</v>
      </c>
      <c r="D12" s="16">
        <f t="shared" si="39"/>
        <v>1</v>
      </c>
      <c r="E12" s="66">
        <f t="shared" si="18"/>
        <v>1</v>
      </c>
      <c r="F12" s="16">
        <f t="shared" si="19"/>
        <v>0</v>
      </c>
      <c r="G12" s="16">
        <f t="shared" si="20"/>
        <v>0</v>
      </c>
      <c r="H12" s="66">
        <f t="shared" si="21"/>
        <v>0</v>
      </c>
      <c r="I12" s="67">
        <f t="shared" si="22"/>
        <v>90</v>
      </c>
      <c r="J12" s="68">
        <f t="shared" si="23"/>
        <v>90</v>
      </c>
      <c r="K12" s="68">
        <f>ABS(I12*100/I1)</f>
        <v>2.6315789473684212</v>
      </c>
      <c r="L12" s="67">
        <f>K1</f>
        <v>38</v>
      </c>
      <c r="M12" s="67">
        <f t="shared" si="26"/>
        <v>1</v>
      </c>
      <c r="N12" s="67">
        <f t="shared" si="27"/>
        <v>0</v>
      </c>
      <c r="O12" s="67">
        <f t="shared" si="28"/>
        <v>0</v>
      </c>
      <c r="P12" s="67">
        <f t="shared" si="29"/>
        <v>0</v>
      </c>
      <c r="Q12" s="67">
        <f t="shared" si="30"/>
        <v>0</v>
      </c>
      <c r="R12" s="267">
        <f t="shared" si="31"/>
        <v>0</v>
      </c>
      <c r="S12" s="269">
        <f t="shared" si="32"/>
        <v>0</v>
      </c>
      <c r="T12" s="268">
        <f t="shared" si="33"/>
        <v>0</v>
      </c>
      <c r="U12" s="268">
        <f t="shared" si="34"/>
        <v>0</v>
      </c>
      <c r="V12" s="154">
        <f t="shared" si="35"/>
        <v>0</v>
      </c>
      <c r="W12" s="89"/>
      <c r="X12" s="215"/>
      <c r="Y12" s="66"/>
      <c r="Z12" s="296" t="s">
        <v>135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91"/>
      <c r="BP12" s="222"/>
      <c r="BQ12" s="215"/>
      <c r="BR12" s="66"/>
      <c r="BS12" s="296">
        <v>90</v>
      </c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91"/>
      <c r="DI12" s="89"/>
      <c r="DJ12" s="215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249">
        <f t="shared" si="25"/>
        <v>0</v>
      </c>
      <c r="FC12" s="247">
        <f t="shared" si="36"/>
        <v>0</v>
      </c>
      <c r="FD12" s="242">
        <f t="shared" si="37"/>
        <v>0</v>
      </c>
      <c r="FE12" s="215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92"/>
      <c r="GW12" s="90"/>
      <c r="GX12" s="66"/>
      <c r="GY12" s="116"/>
      <c r="GZ12" s="117"/>
      <c r="HA12" s="218">
        <f t="shared" si="38"/>
        <v>0</v>
      </c>
      <c r="HB12" s="112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188"/>
      <c r="IL12" s="188"/>
      <c r="IM12" s="188"/>
      <c r="IN12" s="188"/>
      <c r="IO12" s="188"/>
      <c r="IP12" s="188"/>
      <c r="IQ12" s="188"/>
      <c r="IR12" s="116"/>
      <c r="IS12" s="256"/>
      <c r="IT12" s="128"/>
      <c r="IU12" s="128"/>
      <c r="IV12" s="128"/>
    </row>
    <row r="13" spans="1:256">
      <c r="A13" s="290" t="s">
        <v>105</v>
      </c>
      <c r="B13" s="274" t="s">
        <v>132</v>
      </c>
      <c r="C13" s="22">
        <f>COUNT(BQ13:DH13)</f>
        <v>8</v>
      </c>
      <c r="D13" s="16">
        <f>COUNTIF(X13:BO13,"T")</f>
        <v>8</v>
      </c>
      <c r="E13" s="66">
        <f>COUNTIF(BQ13:DH13,90)</f>
        <v>6</v>
      </c>
      <c r="F13" s="16">
        <f>COUNTIF(DJ13:FA13,"I")</f>
        <v>2</v>
      </c>
      <c r="G13" s="16">
        <f>COUNTIF(DJ13:FA13,"E")</f>
        <v>0</v>
      </c>
      <c r="H13" s="66">
        <f>COUNTIF(BQ13:DH13,"S")</f>
        <v>0</v>
      </c>
      <c r="I13" s="67">
        <f>SUM(BQ13:DH13)</f>
        <v>666</v>
      </c>
      <c r="J13" s="68">
        <f>ABS(I13/C13)</f>
        <v>83.25</v>
      </c>
      <c r="K13" s="68">
        <f>ABS(I13*100/I1)</f>
        <v>19.473684210526315</v>
      </c>
      <c r="L13" s="67">
        <f>K1</f>
        <v>38</v>
      </c>
      <c r="M13" s="67">
        <f t="shared" si="26"/>
        <v>8</v>
      </c>
      <c r="N13" s="67">
        <f>SUM(O13:Q13)</f>
        <v>0</v>
      </c>
      <c r="O13" s="67">
        <f>COUNTIF(X13:BM13,"DT")</f>
        <v>0</v>
      </c>
      <c r="P13" s="67">
        <f>COUNTIF(X13:BM13,"L")</f>
        <v>0</v>
      </c>
      <c r="Q13" s="67">
        <f>COUNTIF(X13:BM13,"S")</f>
        <v>0</v>
      </c>
      <c r="R13" s="267">
        <f t="shared" si="31"/>
        <v>1</v>
      </c>
      <c r="S13" s="269">
        <f t="shared" si="32"/>
        <v>1</v>
      </c>
      <c r="T13" s="268">
        <f t="shared" si="33"/>
        <v>0</v>
      </c>
      <c r="U13" s="268">
        <f t="shared" si="34"/>
        <v>1</v>
      </c>
      <c r="V13" s="154">
        <f t="shared" si="35"/>
        <v>1</v>
      </c>
      <c r="W13" s="89"/>
      <c r="X13" s="215"/>
      <c r="Y13" s="66"/>
      <c r="Z13" s="296" t="s">
        <v>135</v>
      </c>
      <c r="AA13" s="66"/>
      <c r="AB13" s="66"/>
      <c r="AC13" s="66"/>
      <c r="AD13" s="296" t="s">
        <v>135</v>
      </c>
      <c r="AE13" s="296"/>
      <c r="AF13" s="66"/>
      <c r="AG13" s="66"/>
      <c r="AH13" s="296" t="s">
        <v>135</v>
      </c>
      <c r="AI13" s="66"/>
      <c r="AJ13" s="66"/>
      <c r="AK13" s="66"/>
      <c r="AL13" s="66"/>
      <c r="AM13" s="296" t="s">
        <v>135</v>
      </c>
      <c r="AN13" s="66"/>
      <c r="AO13" s="296" t="s">
        <v>135</v>
      </c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96" t="s">
        <v>135</v>
      </c>
      <c r="BA13" s="66"/>
      <c r="BB13" s="66"/>
      <c r="BC13" s="66"/>
      <c r="BD13" s="66"/>
      <c r="BE13" s="296" t="s">
        <v>135</v>
      </c>
      <c r="BF13" s="66"/>
      <c r="BG13" s="66"/>
      <c r="BH13" s="296" t="s">
        <v>135</v>
      </c>
      <c r="BI13" s="66"/>
      <c r="BJ13" s="66"/>
      <c r="BK13" s="66"/>
      <c r="BL13" s="66"/>
      <c r="BM13" s="66"/>
      <c r="BN13" s="66"/>
      <c r="BO13" s="91"/>
      <c r="BP13" s="222"/>
      <c r="BQ13" s="215"/>
      <c r="BR13" s="66"/>
      <c r="BS13" s="296">
        <v>90</v>
      </c>
      <c r="BT13" s="66"/>
      <c r="BU13" s="66"/>
      <c r="BV13" s="66"/>
      <c r="BW13" s="296">
        <v>90</v>
      </c>
      <c r="BX13" s="296"/>
      <c r="BY13" s="66"/>
      <c r="BZ13" s="66"/>
      <c r="CA13" s="296">
        <v>90</v>
      </c>
      <c r="CB13" s="66"/>
      <c r="CC13" s="66"/>
      <c r="CD13" s="66"/>
      <c r="CE13" s="66"/>
      <c r="CF13" s="296">
        <v>90</v>
      </c>
      <c r="CG13" s="66"/>
      <c r="CH13" s="296">
        <v>90</v>
      </c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296">
        <v>51</v>
      </c>
      <c r="CT13" s="66"/>
      <c r="CU13" s="66"/>
      <c r="CV13" s="66"/>
      <c r="CW13" s="66"/>
      <c r="CX13" s="296">
        <v>90</v>
      </c>
      <c r="CY13" s="66"/>
      <c r="CZ13" s="66"/>
      <c r="DA13" s="296">
        <v>75</v>
      </c>
      <c r="DB13" s="66"/>
      <c r="DC13" s="66"/>
      <c r="DD13" s="66"/>
      <c r="DE13" s="66"/>
      <c r="DF13" s="66"/>
      <c r="DG13" s="66"/>
      <c r="DH13" s="91"/>
      <c r="DI13" s="89"/>
      <c r="DJ13" s="215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296" t="s">
        <v>141</v>
      </c>
      <c r="EM13" s="66"/>
      <c r="EN13" s="66"/>
      <c r="EO13" s="66"/>
      <c r="EP13" s="66"/>
      <c r="EQ13" s="66"/>
      <c r="ER13" s="66"/>
      <c r="ES13" s="66"/>
      <c r="ET13" s="296" t="s">
        <v>141</v>
      </c>
      <c r="EU13" s="66"/>
      <c r="EV13" s="66"/>
      <c r="EW13" s="66"/>
      <c r="EX13" s="66"/>
      <c r="EY13" s="66"/>
      <c r="EZ13" s="66"/>
      <c r="FA13" s="92"/>
      <c r="FB13" s="249">
        <f>COUNTIF(FE13:GT13,1)</f>
        <v>1</v>
      </c>
      <c r="FC13" s="247">
        <f>COUNTIF(FE13:GT13,2)</f>
        <v>0</v>
      </c>
      <c r="FD13" s="242">
        <f>COUNTIF(FE13:GT13,"R")</f>
        <v>0</v>
      </c>
      <c r="FE13" s="215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299">
        <v>1</v>
      </c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92"/>
      <c r="GW13" s="90"/>
      <c r="GX13" s="66"/>
      <c r="GY13" s="116"/>
      <c r="GZ13" s="117"/>
      <c r="HA13" s="218">
        <f>SUM(HB13:IS13)</f>
        <v>0</v>
      </c>
      <c r="HB13" s="112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7"/>
      <c r="HP13" s="67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188"/>
      <c r="IL13" s="188"/>
      <c r="IM13" s="188"/>
      <c r="IN13" s="188"/>
      <c r="IO13" s="188"/>
      <c r="IP13" s="188"/>
      <c r="IQ13" s="188"/>
      <c r="IR13" s="116"/>
      <c r="IS13" s="256"/>
      <c r="IT13" s="128"/>
      <c r="IU13" s="128"/>
      <c r="IV13" s="128"/>
    </row>
    <row r="14" spans="1:256" s="2" customFormat="1">
      <c r="A14" s="290" t="s">
        <v>106</v>
      </c>
      <c r="B14" s="274" t="s">
        <v>132</v>
      </c>
      <c r="C14" s="22">
        <f t="shared" si="16"/>
        <v>7</v>
      </c>
      <c r="D14" s="16">
        <f t="shared" si="39"/>
        <v>7</v>
      </c>
      <c r="E14" s="66">
        <f t="shared" si="18"/>
        <v>7</v>
      </c>
      <c r="F14" s="16">
        <f t="shared" si="19"/>
        <v>0</v>
      </c>
      <c r="G14" s="16">
        <f t="shared" si="20"/>
        <v>0</v>
      </c>
      <c r="H14" s="66">
        <f t="shared" si="21"/>
        <v>0</v>
      </c>
      <c r="I14" s="67">
        <f t="shared" si="22"/>
        <v>630</v>
      </c>
      <c r="J14" s="68">
        <f t="shared" si="23"/>
        <v>90</v>
      </c>
      <c r="K14" s="68">
        <f>ABS(I14*100/I1)</f>
        <v>18.421052631578949</v>
      </c>
      <c r="L14" s="67">
        <f>K1</f>
        <v>38</v>
      </c>
      <c r="M14" s="67">
        <f t="shared" si="26"/>
        <v>7</v>
      </c>
      <c r="N14" s="67">
        <f t="shared" si="27"/>
        <v>0</v>
      </c>
      <c r="O14" s="67">
        <f t="shared" si="28"/>
        <v>0</v>
      </c>
      <c r="P14" s="67">
        <f t="shared" si="29"/>
        <v>0</v>
      </c>
      <c r="Q14" s="67">
        <f t="shared" si="30"/>
        <v>0</v>
      </c>
      <c r="R14" s="267">
        <f t="shared" si="31"/>
        <v>0</v>
      </c>
      <c r="S14" s="269">
        <f t="shared" si="32"/>
        <v>0</v>
      </c>
      <c r="T14" s="268">
        <f t="shared" si="33"/>
        <v>0</v>
      </c>
      <c r="U14" s="268">
        <f t="shared" si="34"/>
        <v>0</v>
      </c>
      <c r="V14" s="154">
        <f t="shared" si="35"/>
        <v>0</v>
      </c>
      <c r="W14" s="89"/>
      <c r="X14" s="215"/>
      <c r="Y14" s="66"/>
      <c r="Z14" s="296" t="s">
        <v>135</v>
      </c>
      <c r="AA14" s="66"/>
      <c r="AB14" s="66"/>
      <c r="AC14" s="66"/>
      <c r="AD14" s="296" t="s">
        <v>135</v>
      </c>
      <c r="AE14" s="296"/>
      <c r="AF14" s="66"/>
      <c r="AG14" s="66"/>
      <c r="AH14" s="296" t="s">
        <v>135</v>
      </c>
      <c r="AI14" s="66"/>
      <c r="AJ14" s="66"/>
      <c r="AK14" s="66"/>
      <c r="AL14" s="66"/>
      <c r="AM14" s="296" t="s">
        <v>135</v>
      </c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296" t="s">
        <v>135</v>
      </c>
      <c r="BA14" s="66"/>
      <c r="BB14" s="66"/>
      <c r="BC14" s="66"/>
      <c r="BD14" s="66"/>
      <c r="BE14" s="296" t="s">
        <v>135</v>
      </c>
      <c r="BF14" s="66"/>
      <c r="BG14" s="66"/>
      <c r="BH14" s="296" t="s">
        <v>135</v>
      </c>
      <c r="BI14" s="66"/>
      <c r="BJ14" s="66"/>
      <c r="BK14" s="66"/>
      <c r="BL14" s="66"/>
      <c r="BM14" s="66"/>
      <c r="BN14" s="66"/>
      <c r="BO14" s="91"/>
      <c r="BP14" s="222"/>
      <c r="BQ14" s="215"/>
      <c r="BR14" s="66"/>
      <c r="BS14" s="296">
        <v>90</v>
      </c>
      <c r="BT14" s="66"/>
      <c r="BU14" s="66"/>
      <c r="BV14" s="66"/>
      <c r="BW14" s="296">
        <v>90</v>
      </c>
      <c r="BX14" s="296"/>
      <c r="BY14" s="66"/>
      <c r="BZ14" s="66"/>
      <c r="CA14" s="296">
        <v>90</v>
      </c>
      <c r="CB14" s="66"/>
      <c r="CC14" s="66"/>
      <c r="CD14" s="66"/>
      <c r="CE14" s="66"/>
      <c r="CF14" s="296">
        <v>90</v>
      </c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296">
        <v>90</v>
      </c>
      <c r="CT14" s="66"/>
      <c r="CU14" s="66"/>
      <c r="CV14" s="66"/>
      <c r="CW14" s="66"/>
      <c r="CX14" s="296">
        <v>90</v>
      </c>
      <c r="CY14" s="66"/>
      <c r="CZ14" s="66"/>
      <c r="DA14" s="296">
        <v>90</v>
      </c>
      <c r="DB14" s="66"/>
      <c r="DC14" s="66"/>
      <c r="DD14" s="66"/>
      <c r="DE14" s="66"/>
      <c r="DF14" s="66"/>
      <c r="DG14" s="66"/>
      <c r="DH14" s="91"/>
      <c r="DI14" s="89"/>
      <c r="DJ14" s="215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92"/>
      <c r="FB14" s="249">
        <f t="shared" si="25"/>
        <v>0</v>
      </c>
      <c r="FC14" s="247">
        <f t="shared" si="36"/>
        <v>0</v>
      </c>
      <c r="FD14" s="242">
        <f t="shared" si="37"/>
        <v>0</v>
      </c>
      <c r="FE14" s="215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92"/>
      <c r="GW14" s="90"/>
      <c r="GX14" s="66"/>
      <c r="GY14" s="66"/>
      <c r="GZ14" s="92"/>
      <c r="HA14" s="218">
        <f t="shared" si="38"/>
        <v>0</v>
      </c>
      <c r="HB14" s="255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  <c r="IP14" s="188"/>
      <c r="IQ14" s="188"/>
      <c r="IR14" s="66"/>
      <c r="IS14" s="256"/>
      <c r="IT14" s="10"/>
      <c r="IU14" s="10"/>
      <c r="IV14" s="10"/>
    </row>
    <row r="15" spans="1:256" s="2" customFormat="1">
      <c r="A15" s="290" t="s">
        <v>107</v>
      </c>
      <c r="B15" s="274" t="s">
        <v>132</v>
      </c>
      <c r="C15" s="22">
        <f>COUNT(BQ15:DH15)</f>
        <v>2</v>
      </c>
      <c r="D15" s="16">
        <f>COUNTIF(X15:BO15,"T")</f>
        <v>2</v>
      </c>
      <c r="E15" s="66">
        <f>COUNTIF(BQ15:DH15,90)</f>
        <v>1</v>
      </c>
      <c r="F15" s="16">
        <f>COUNTIF(DJ15:FA15,"I")</f>
        <v>1</v>
      </c>
      <c r="G15" s="16">
        <f>COUNTIF(DJ15:FA15,"E")</f>
        <v>0</v>
      </c>
      <c r="H15" s="66">
        <f>COUNTIF(BQ15:DH15,"S")</f>
        <v>0</v>
      </c>
      <c r="I15" s="67">
        <f>SUM(BQ15:DH15)</f>
        <v>170</v>
      </c>
      <c r="J15" s="68">
        <f>ABS(I15/C15)</f>
        <v>85</v>
      </c>
      <c r="K15" s="68">
        <f>ABS(I15*100/I1)</f>
        <v>4.9707602339181287</v>
      </c>
      <c r="L15" s="67">
        <f>K1</f>
        <v>38</v>
      </c>
      <c r="M15" s="67">
        <f t="shared" si="26"/>
        <v>3</v>
      </c>
      <c r="N15" s="67">
        <f>SUM(O15:Q15)</f>
        <v>0</v>
      </c>
      <c r="O15" s="67">
        <f>COUNTIF(X15:BM15,"DT")</f>
        <v>0</v>
      </c>
      <c r="P15" s="67">
        <f>COUNTIF(X15:BM15,"L")</f>
        <v>0</v>
      </c>
      <c r="Q15" s="67">
        <f>COUNTIF(X15:BM15,"S")</f>
        <v>0</v>
      </c>
      <c r="R15" s="267">
        <f t="shared" si="31"/>
        <v>0</v>
      </c>
      <c r="S15" s="269">
        <f t="shared" si="32"/>
        <v>0</v>
      </c>
      <c r="T15" s="268">
        <f t="shared" si="33"/>
        <v>0</v>
      </c>
      <c r="U15" s="268">
        <f t="shared" si="34"/>
        <v>0</v>
      </c>
      <c r="V15" s="154">
        <f t="shared" si="35"/>
        <v>0</v>
      </c>
      <c r="W15" s="89"/>
      <c r="X15" s="215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296" t="s">
        <v>135</v>
      </c>
      <c r="BA15" s="66"/>
      <c r="BB15" s="66"/>
      <c r="BC15" s="66"/>
      <c r="BD15" s="66"/>
      <c r="BE15" s="296" t="s">
        <v>135</v>
      </c>
      <c r="BF15" s="66"/>
      <c r="BG15" s="66"/>
      <c r="BH15" s="296" t="s">
        <v>136</v>
      </c>
      <c r="BI15" s="66"/>
      <c r="BJ15" s="66"/>
      <c r="BK15" s="66"/>
      <c r="BL15" s="66"/>
      <c r="BM15" s="66"/>
      <c r="BN15" s="66"/>
      <c r="BO15" s="91"/>
      <c r="BP15" s="222"/>
      <c r="BQ15" s="215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296">
        <v>80</v>
      </c>
      <c r="CT15" s="66"/>
      <c r="CU15" s="66"/>
      <c r="CV15" s="66"/>
      <c r="CW15" s="66"/>
      <c r="CX15" s="296">
        <v>90</v>
      </c>
      <c r="CY15" s="66"/>
      <c r="CZ15" s="66"/>
      <c r="DA15" s="296"/>
      <c r="DB15" s="66"/>
      <c r="DC15" s="66"/>
      <c r="DD15" s="66"/>
      <c r="DE15" s="66"/>
      <c r="DF15" s="66"/>
      <c r="DG15" s="66"/>
      <c r="DH15" s="91"/>
      <c r="DI15" s="89"/>
      <c r="DJ15" s="215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296" t="s">
        <v>141</v>
      </c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92"/>
      <c r="FB15" s="249">
        <f>COUNTIF(FE15:GT15,1)</f>
        <v>0</v>
      </c>
      <c r="FC15" s="247">
        <f>COUNTIF(FE15:GT15,2)</f>
        <v>0</v>
      </c>
      <c r="FD15" s="242">
        <f>COUNTIF(FE15:GT15,"R")</f>
        <v>0</v>
      </c>
      <c r="FE15" s="215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92"/>
      <c r="GW15" s="90"/>
      <c r="GX15" s="66"/>
      <c r="GY15" s="66"/>
      <c r="GZ15" s="92"/>
      <c r="HA15" s="218">
        <f>SUM(HB15:IS15)</f>
        <v>0</v>
      </c>
      <c r="HB15" s="255"/>
      <c r="HC15" s="188"/>
      <c r="HD15" s="188"/>
      <c r="HE15" s="188"/>
      <c r="HF15" s="188"/>
      <c r="HG15" s="188"/>
      <c r="HH15" s="188"/>
      <c r="HI15" s="188"/>
      <c r="HJ15" s="188"/>
      <c r="HK15" s="188"/>
      <c r="HL15" s="188"/>
      <c r="HM15" s="188"/>
      <c r="HN15" s="188"/>
      <c r="HO15" s="188"/>
      <c r="HP15" s="188"/>
      <c r="HQ15" s="188"/>
      <c r="HR15" s="188"/>
      <c r="HS15" s="188"/>
      <c r="HT15" s="188"/>
      <c r="HU15" s="188"/>
      <c r="HV15" s="188"/>
      <c r="HW15" s="188"/>
      <c r="HX15" s="188"/>
      <c r="HY15" s="188"/>
      <c r="HZ15" s="188"/>
      <c r="IA15" s="188"/>
      <c r="IB15" s="188"/>
      <c r="IC15" s="188"/>
      <c r="ID15" s="188"/>
      <c r="IE15" s="188"/>
      <c r="IF15" s="188"/>
      <c r="IG15" s="188"/>
      <c r="IH15" s="188"/>
      <c r="II15" s="188"/>
      <c r="IJ15" s="188"/>
      <c r="IK15" s="188"/>
      <c r="IL15" s="188"/>
      <c r="IM15" s="188"/>
      <c r="IN15" s="188"/>
      <c r="IO15" s="188"/>
      <c r="IP15" s="188"/>
      <c r="IQ15" s="188"/>
      <c r="IR15" s="66"/>
      <c r="IS15" s="256"/>
      <c r="IT15" s="10"/>
      <c r="IU15" s="10"/>
      <c r="IV15" s="10"/>
    </row>
    <row r="16" spans="1:256" ht="12.75" hidden="1" customHeight="1">
      <c r="A16" s="112"/>
      <c r="B16" s="91"/>
      <c r="C16" s="22">
        <f t="shared" si="16"/>
        <v>0</v>
      </c>
      <c r="D16" s="16">
        <f t="shared" si="39"/>
        <v>0</v>
      </c>
      <c r="E16" s="66">
        <f t="shared" si="18"/>
        <v>0</v>
      </c>
      <c r="F16" s="16">
        <f t="shared" si="19"/>
        <v>0</v>
      </c>
      <c r="G16" s="16">
        <f t="shared" si="20"/>
        <v>0</v>
      </c>
      <c r="H16" s="66">
        <f t="shared" si="21"/>
        <v>0</v>
      </c>
      <c r="I16" s="67">
        <f t="shared" si="22"/>
        <v>0</v>
      </c>
      <c r="J16" s="68" t="e">
        <f t="shared" si="23"/>
        <v>#DIV/0!</v>
      </c>
      <c r="K16" s="68">
        <f>ABS(I16*100/I1)</f>
        <v>0</v>
      </c>
      <c r="L16" s="67">
        <f>K1</f>
        <v>38</v>
      </c>
      <c r="M16" s="67">
        <f t="shared" si="26"/>
        <v>0</v>
      </c>
      <c r="N16" s="67">
        <f t="shared" si="27"/>
        <v>0</v>
      </c>
      <c r="O16" s="67">
        <f t="shared" si="28"/>
        <v>0</v>
      </c>
      <c r="P16" s="67">
        <f t="shared" si="29"/>
        <v>0</v>
      </c>
      <c r="Q16" s="67">
        <f t="shared" si="30"/>
        <v>0</v>
      </c>
      <c r="R16" s="267">
        <f t="shared" si="31"/>
        <v>0</v>
      </c>
      <c r="S16" s="269">
        <f t="shared" si="32"/>
        <v>0</v>
      </c>
      <c r="T16" s="268">
        <f t="shared" si="33"/>
        <v>0</v>
      </c>
      <c r="U16" s="268">
        <f t="shared" si="34"/>
        <v>0</v>
      </c>
      <c r="V16" s="154">
        <f t="shared" si="35"/>
        <v>0</v>
      </c>
      <c r="W16" s="89"/>
      <c r="X16" s="215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91"/>
      <c r="BP16" s="222"/>
      <c r="BQ16" s="215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260"/>
      <c r="DG16" s="66"/>
      <c r="DH16" s="91"/>
      <c r="DI16" s="89"/>
      <c r="DJ16" s="215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92"/>
      <c r="FB16" s="249">
        <f t="shared" si="25"/>
        <v>0</v>
      </c>
      <c r="FC16" s="247">
        <f t="shared" si="36"/>
        <v>0</v>
      </c>
      <c r="FD16" s="242">
        <f t="shared" si="37"/>
        <v>0</v>
      </c>
      <c r="FE16" s="215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92"/>
      <c r="GW16" s="90"/>
      <c r="GX16" s="66"/>
      <c r="GY16" s="116"/>
      <c r="GZ16" s="117"/>
      <c r="HA16" s="218">
        <f t="shared" si="38"/>
        <v>0</v>
      </c>
      <c r="HB16" s="255"/>
      <c r="HC16" s="188"/>
      <c r="HD16" s="188"/>
      <c r="HE16" s="188"/>
      <c r="HF16" s="188"/>
      <c r="HG16" s="188"/>
      <c r="HH16" s="188"/>
      <c r="HI16" s="188"/>
      <c r="HJ16" s="188"/>
      <c r="HK16" s="188"/>
      <c r="HL16" s="188"/>
      <c r="HM16" s="188"/>
      <c r="HN16" s="188"/>
      <c r="HO16" s="188"/>
      <c r="HP16" s="188"/>
      <c r="HQ16" s="188"/>
      <c r="HR16" s="188"/>
      <c r="HS16" s="188"/>
      <c r="HT16" s="188"/>
      <c r="HU16" s="188"/>
      <c r="HV16" s="188"/>
      <c r="HW16" s="188"/>
      <c r="HX16" s="188"/>
      <c r="HY16" s="188"/>
      <c r="HZ16" s="188"/>
      <c r="IA16" s="188"/>
      <c r="IB16" s="188"/>
      <c r="IC16" s="188"/>
      <c r="ID16" s="188"/>
      <c r="IE16" s="188"/>
      <c r="IF16" s="188"/>
      <c r="IG16" s="188"/>
      <c r="IH16" s="188"/>
      <c r="II16" s="188"/>
      <c r="IJ16" s="188"/>
      <c r="IK16" s="188"/>
      <c r="IL16" s="188"/>
      <c r="IM16" s="188"/>
      <c r="IN16" s="188"/>
      <c r="IO16" s="188"/>
      <c r="IP16" s="188"/>
      <c r="IQ16" s="188"/>
      <c r="IR16" s="116"/>
      <c r="IS16" s="256"/>
      <c r="IT16" s="128"/>
      <c r="IU16" s="128"/>
      <c r="IV16" s="128"/>
    </row>
    <row r="17" spans="1:256" s="71" customFormat="1" ht="12.75" hidden="1" customHeight="1">
      <c r="A17" s="112"/>
      <c r="B17" s="91"/>
      <c r="C17" s="22">
        <f t="shared" si="16"/>
        <v>0</v>
      </c>
      <c r="D17" s="16">
        <f t="shared" si="39"/>
        <v>0</v>
      </c>
      <c r="E17" s="66">
        <f t="shared" si="18"/>
        <v>0</v>
      </c>
      <c r="F17" s="16">
        <f t="shared" si="19"/>
        <v>0</v>
      </c>
      <c r="G17" s="16">
        <f t="shared" si="20"/>
        <v>0</v>
      </c>
      <c r="H17" s="66">
        <f t="shared" si="21"/>
        <v>0</v>
      </c>
      <c r="I17" s="67">
        <f t="shared" si="22"/>
        <v>0</v>
      </c>
      <c r="J17" s="68" t="e">
        <f t="shared" si="23"/>
        <v>#DIV/0!</v>
      </c>
      <c r="K17" s="68">
        <f>ABS(I17*100/I1)</f>
        <v>0</v>
      </c>
      <c r="L17" s="67">
        <f>K1</f>
        <v>38</v>
      </c>
      <c r="M17" s="67">
        <f t="shared" si="26"/>
        <v>0</v>
      </c>
      <c r="N17" s="67">
        <f t="shared" si="27"/>
        <v>0</v>
      </c>
      <c r="O17" s="67">
        <f t="shared" si="28"/>
        <v>0</v>
      </c>
      <c r="P17" s="67">
        <f t="shared" si="29"/>
        <v>0</v>
      </c>
      <c r="Q17" s="67">
        <f t="shared" si="30"/>
        <v>0</v>
      </c>
      <c r="R17" s="267">
        <f t="shared" si="31"/>
        <v>0</v>
      </c>
      <c r="S17" s="269">
        <f t="shared" si="32"/>
        <v>0</v>
      </c>
      <c r="T17" s="268">
        <f t="shared" si="33"/>
        <v>0</v>
      </c>
      <c r="U17" s="268">
        <f t="shared" si="34"/>
        <v>0</v>
      </c>
      <c r="V17" s="154">
        <f t="shared" si="35"/>
        <v>0</v>
      </c>
      <c r="W17" s="89"/>
      <c r="X17" s="215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91"/>
      <c r="BP17" s="222"/>
      <c r="BQ17" s="215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91"/>
      <c r="DI17" s="89"/>
      <c r="DJ17" s="215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92"/>
      <c r="FB17" s="249">
        <f t="shared" si="25"/>
        <v>0</v>
      </c>
      <c r="FC17" s="247">
        <f t="shared" si="36"/>
        <v>0</v>
      </c>
      <c r="FD17" s="242">
        <f t="shared" si="37"/>
        <v>0</v>
      </c>
      <c r="FE17" s="215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92"/>
      <c r="GW17" s="90"/>
      <c r="GX17" s="66"/>
      <c r="GY17" s="116"/>
      <c r="GZ17" s="117"/>
      <c r="HA17" s="218">
        <f t="shared" si="38"/>
        <v>0</v>
      </c>
      <c r="HB17" s="255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  <c r="IM17" s="188"/>
      <c r="IN17" s="188"/>
      <c r="IO17" s="188"/>
      <c r="IP17" s="188"/>
      <c r="IQ17" s="188"/>
      <c r="IR17" s="116"/>
      <c r="IS17" s="256"/>
      <c r="IT17" s="128"/>
      <c r="IU17" s="128"/>
      <c r="IV17" s="128"/>
    </row>
    <row r="18" spans="1:256" s="132" customFormat="1" ht="12.75" hidden="1" customHeight="1">
      <c r="A18" s="112"/>
      <c r="B18" s="91"/>
      <c r="C18" s="22">
        <f t="shared" si="16"/>
        <v>0</v>
      </c>
      <c r="D18" s="16">
        <f t="shared" si="39"/>
        <v>0</v>
      </c>
      <c r="E18" s="66">
        <f t="shared" si="18"/>
        <v>0</v>
      </c>
      <c r="F18" s="16">
        <f t="shared" si="19"/>
        <v>0</v>
      </c>
      <c r="G18" s="16">
        <f t="shared" si="20"/>
        <v>0</v>
      </c>
      <c r="H18" s="66">
        <f t="shared" si="21"/>
        <v>0</v>
      </c>
      <c r="I18" s="67">
        <f t="shared" si="22"/>
        <v>0</v>
      </c>
      <c r="J18" s="68" t="e">
        <f t="shared" si="23"/>
        <v>#DIV/0!</v>
      </c>
      <c r="K18" s="68">
        <f>ABS(I18*100/I1)</f>
        <v>0</v>
      </c>
      <c r="L18" s="67">
        <f>K1</f>
        <v>38</v>
      </c>
      <c r="M18" s="67">
        <f t="shared" si="26"/>
        <v>0</v>
      </c>
      <c r="N18" s="67">
        <f t="shared" si="27"/>
        <v>0</v>
      </c>
      <c r="O18" s="67">
        <f t="shared" si="28"/>
        <v>0</v>
      </c>
      <c r="P18" s="67">
        <f t="shared" si="29"/>
        <v>0</v>
      </c>
      <c r="Q18" s="67">
        <f t="shared" si="30"/>
        <v>0</v>
      </c>
      <c r="R18" s="267">
        <f t="shared" si="31"/>
        <v>0</v>
      </c>
      <c r="S18" s="269">
        <f t="shared" si="32"/>
        <v>0</v>
      </c>
      <c r="T18" s="268">
        <f t="shared" si="33"/>
        <v>0</v>
      </c>
      <c r="U18" s="268">
        <f t="shared" si="34"/>
        <v>0</v>
      </c>
      <c r="V18" s="154">
        <f t="shared" si="35"/>
        <v>0</v>
      </c>
      <c r="W18" s="89"/>
      <c r="X18" s="215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91"/>
      <c r="BP18" s="222"/>
      <c r="BQ18" s="215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91"/>
      <c r="DI18" s="89"/>
      <c r="DJ18" s="215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92"/>
      <c r="FB18" s="249">
        <f t="shared" si="25"/>
        <v>0</v>
      </c>
      <c r="FC18" s="247">
        <f t="shared" si="36"/>
        <v>0</v>
      </c>
      <c r="FD18" s="242">
        <f t="shared" si="37"/>
        <v>0</v>
      </c>
      <c r="FE18" s="215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92"/>
      <c r="GW18" s="90"/>
      <c r="GX18" s="66"/>
      <c r="GY18" s="116"/>
      <c r="GZ18" s="117"/>
      <c r="HA18" s="218">
        <f t="shared" si="38"/>
        <v>0</v>
      </c>
      <c r="HB18" s="255"/>
      <c r="HC18" s="188"/>
      <c r="HD18" s="188"/>
      <c r="HE18" s="188"/>
      <c r="HF18" s="188"/>
      <c r="HG18" s="188"/>
      <c r="HH18" s="188"/>
      <c r="HI18" s="188"/>
      <c r="HJ18" s="188"/>
      <c r="HK18" s="188"/>
      <c r="HL18" s="188"/>
      <c r="HM18" s="188"/>
      <c r="HN18" s="188"/>
      <c r="HO18" s="188"/>
      <c r="HP18" s="188"/>
      <c r="HQ18" s="188"/>
      <c r="HR18" s="188"/>
      <c r="HS18" s="188"/>
      <c r="HT18" s="188"/>
      <c r="HU18" s="188"/>
      <c r="HV18" s="188"/>
      <c r="HW18" s="188"/>
      <c r="HX18" s="188"/>
      <c r="HY18" s="188"/>
      <c r="HZ18" s="188"/>
      <c r="IA18" s="188"/>
      <c r="IB18" s="188"/>
      <c r="IC18" s="188"/>
      <c r="ID18" s="188"/>
      <c r="IE18" s="188"/>
      <c r="IF18" s="188"/>
      <c r="IG18" s="188"/>
      <c r="IH18" s="188"/>
      <c r="II18" s="188"/>
      <c r="IJ18" s="188"/>
      <c r="IK18" s="188"/>
      <c r="IL18" s="188"/>
      <c r="IM18" s="188"/>
      <c r="IN18" s="188"/>
      <c r="IO18" s="188"/>
      <c r="IP18" s="188"/>
      <c r="IQ18" s="188"/>
      <c r="IR18" s="116"/>
      <c r="IS18" s="256"/>
      <c r="IT18" s="128"/>
      <c r="IU18" s="128"/>
      <c r="IV18" s="128"/>
    </row>
    <row r="19" spans="1:256" s="132" customFormat="1" ht="12.75" hidden="1" customHeight="1">
      <c r="A19" s="112"/>
      <c r="B19" s="91"/>
      <c r="C19" s="22">
        <f>COUNT(BQ19:DH19)</f>
        <v>0</v>
      </c>
      <c r="D19" s="16">
        <f>COUNTIF(X19:BO19,"T")</f>
        <v>0</v>
      </c>
      <c r="E19" s="66">
        <f>COUNTIF(BQ19:DH19,90)</f>
        <v>0</v>
      </c>
      <c r="F19" s="16">
        <f>COUNTIF(DJ19:FA19,"I")</f>
        <v>0</v>
      </c>
      <c r="G19" s="16">
        <f>COUNTIF(DJ19:FA19,"E")</f>
        <v>0</v>
      </c>
      <c r="H19" s="66">
        <f>COUNTIF(BQ19:DH19,"S")</f>
        <v>0</v>
      </c>
      <c r="I19" s="67">
        <f>SUM(BQ19:DH19)</f>
        <v>0</v>
      </c>
      <c r="J19" s="68" t="e">
        <f>ABS(I19/C19)</f>
        <v>#DIV/0!</v>
      </c>
      <c r="K19" s="68">
        <f>ABS(I19*100/I1)</f>
        <v>0</v>
      </c>
      <c r="L19" s="67">
        <f>K1</f>
        <v>38</v>
      </c>
      <c r="M19" s="67">
        <f t="shared" si="26"/>
        <v>0</v>
      </c>
      <c r="N19" s="67">
        <f>SUM(O19:Q19)</f>
        <v>0</v>
      </c>
      <c r="O19" s="67">
        <f>COUNTIF(X19:BM19,"DT")</f>
        <v>0</v>
      </c>
      <c r="P19" s="67">
        <f>COUNTIF(X19:BM19,"L")</f>
        <v>0</v>
      </c>
      <c r="Q19" s="67">
        <f>COUNTIF(X19:BM19,"S")</f>
        <v>0</v>
      </c>
      <c r="R19" s="267">
        <f t="shared" si="31"/>
        <v>0</v>
      </c>
      <c r="S19" s="269">
        <f t="shared" si="32"/>
        <v>0</v>
      </c>
      <c r="T19" s="268">
        <f t="shared" si="33"/>
        <v>0</v>
      </c>
      <c r="U19" s="268">
        <f t="shared" si="34"/>
        <v>0</v>
      </c>
      <c r="V19" s="154">
        <f t="shared" si="35"/>
        <v>0</v>
      </c>
      <c r="W19" s="89"/>
      <c r="X19" s="215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91"/>
      <c r="BP19" s="222"/>
      <c r="BQ19" s="215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91"/>
      <c r="DI19" s="89"/>
      <c r="DJ19" s="215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92"/>
      <c r="FB19" s="249">
        <f>COUNTIF(FE19:GT19,1)</f>
        <v>0</v>
      </c>
      <c r="FC19" s="247">
        <f>COUNTIF(FE19:GT19,2)</f>
        <v>0</v>
      </c>
      <c r="FD19" s="242">
        <f>COUNTIF(FE19:GT19,"R")</f>
        <v>0</v>
      </c>
      <c r="FE19" s="215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92"/>
      <c r="GW19" s="90"/>
      <c r="GX19" s="66"/>
      <c r="GY19" s="116"/>
      <c r="GZ19" s="117"/>
      <c r="HA19" s="218">
        <f t="shared" si="38"/>
        <v>0</v>
      </c>
      <c r="HB19" s="255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188"/>
      <c r="IK19" s="188"/>
      <c r="IL19" s="188"/>
      <c r="IM19" s="188"/>
      <c r="IN19" s="188"/>
      <c r="IO19" s="188"/>
      <c r="IP19" s="188"/>
      <c r="IQ19" s="188"/>
      <c r="IR19" s="116"/>
      <c r="IS19" s="256"/>
      <c r="IT19" s="128"/>
      <c r="IU19" s="128"/>
      <c r="IV19" s="128"/>
    </row>
    <row r="20" spans="1:256" s="132" customFormat="1" ht="12.75" hidden="1" customHeight="1">
      <c r="A20" s="112"/>
      <c r="B20" s="91"/>
      <c r="C20" s="22">
        <f>COUNT(BQ20:DH20)</f>
        <v>0</v>
      </c>
      <c r="D20" s="16">
        <f>COUNTIF(X20:BO20,"T")</f>
        <v>0</v>
      </c>
      <c r="E20" s="66">
        <f>COUNTIF(BQ20:DH20,90)</f>
        <v>0</v>
      </c>
      <c r="F20" s="16">
        <f>COUNTIF(DJ20:FA20,"I")</f>
        <v>0</v>
      </c>
      <c r="G20" s="16">
        <f>COUNTIF(DJ20:FA20,"E")</f>
        <v>0</v>
      </c>
      <c r="H20" s="66">
        <f>COUNTIF(BQ20:DH20,"S")</f>
        <v>0</v>
      </c>
      <c r="I20" s="67">
        <f>SUM(BQ20:DH20)</f>
        <v>0</v>
      </c>
      <c r="J20" s="68" t="e">
        <f>ABS(I20/C20)</f>
        <v>#DIV/0!</v>
      </c>
      <c r="K20" s="68">
        <f>ABS(I20*100/I1)</f>
        <v>0</v>
      </c>
      <c r="L20" s="67">
        <f>K1</f>
        <v>38</v>
      </c>
      <c r="M20" s="67">
        <f t="shared" si="26"/>
        <v>0</v>
      </c>
      <c r="N20" s="67">
        <f>SUM(O20:Q20)</f>
        <v>0</v>
      </c>
      <c r="O20" s="67">
        <f>COUNTIF(X20:BM20,"DT")</f>
        <v>0</v>
      </c>
      <c r="P20" s="67">
        <f>COUNTIF(X20:BM20,"L")</f>
        <v>0</v>
      </c>
      <c r="Q20" s="67">
        <f>COUNTIF(X20:BM20,"S")</f>
        <v>0</v>
      </c>
      <c r="R20" s="267">
        <f t="shared" si="31"/>
        <v>0</v>
      </c>
      <c r="S20" s="269">
        <f t="shared" si="32"/>
        <v>0</v>
      </c>
      <c r="T20" s="268">
        <f t="shared" si="33"/>
        <v>0</v>
      </c>
      <c r="U20" s="268">
        <f t="shared" si="34"/>
        <v>0</v>
      </c>
      <c r="V20" s="154">
        <f t="shared" si="35"/>
        <v>0</v>
      </c>
      <c r="W20" s="89"/>
      <c r="X20" s="215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91"/>
      <c r="BP20" s="222"/>
      <c r="BQ20" s="215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91"/>
      <c r="DI20" s="89"/>
      <c r="DJ20" s="215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92"/>
      <c r="FB20" s="249">
        <f>COUNTIF(FE20:GT20,1)</f>
        <v>0</v>
      </c>
      <c r="FC20" s="247">
        <f>COUNTIF(FE20:GT20,2)</f>
        <v>0</v>
      </c>
      <c r="FD20" s="242">
        <f>COUNTIF(FE20:GT20,"R")</f>
        <v>0</v>
      </c>
      <c r="FE20" s="215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92"/>
      <c r="GW20" s="90"/>
      <c r="GX20" s="66"/>
      <c r="GY20" s="116"/>
      <c r="GZ20" s="117"/>
      <c r="HA20" s="218">
        <f t="shared" si="38"/>
        <v>0</v>
      </c>
      <c r="HB20" s="255"/>
      <c r="HC20" s="188"/>
      <c r="HD20" s="188"/>
      <c r="HE20" s="188"/>
      <c r="HF20" s="188"/>
      <c r="HG20" s="188"/>
      <c r="HH20" s="188"/>
      <c r="HI20" s="188"/>
      <c r="HJ20" s="188"/>
      <c r="HK20" s="188"/>
      <c r="HL20" s="188"/>
      <c r="HM20" s="188"/>
      <c r="HN20" s="188"/>
      <c r="HO20" s="188"/>
      <c r="HP20" s="188"/>
      <c r="HQ20" s="188"/>
      <c r="HR20" s="188"/>
      <c r="HS20" s="188"/>
      <c r="HT20" s="188"/>
      <c r="HU20" s="188"/>
      <c r="HV20" s="188"/>
      <c r="HW20" s="188"/>
      <c r="HX20" s="188"/>
      <c r="HY20" s="188"/>
      <c r="HZ20" s="188"/>
      <c r="IA20" s="188"/>
      <c r="IB20" s="188"/>
      <c r="IC20" s="188"/>
      <c r="ID20" s="188"/>
      <c r="IE20" s="188"/>
      <c r="IF20" s="188"/>
      <c r="IG20" s="188"/>
      <c r="IH20" s="188"/>
      <c r="II20" s="188"/>
      <c r="IJ20" s="188"/>
      <c r="IK20" s="188"/>
      <c r="IL20" s="188"/>
      <c r="IM20" s="188"/>
      <c r="IN20" s="188"/>
      <c r="IO20" s="188"/>
      <c r="IP20" s="188"/>
      <c r="IQ20" s="188"/>
      <c r="IR20" s="116"/>
      <c r="IS20" s="256"/>
      <c r="IT20" s="128"/>
      <c r="IU20" s="128"/>
      <c r="IV20" s="128"/>
    </row>
    <row r="21" spans="1:256" s="132" customFormat="1" ht="12.75" hidden="1" customHeight="1">
      <c r="A21" s="112"/>
      <c r="B21" s="91"/>
      <c r="C21" s="22">
        <f>COUNT(BQ21:DH21)</f>
        <v>0</v>
      </c>
      <c r="D21" s="16">
        <f>COUNTIF(X21:BO21,"T")</f>
        <v>0</v>
      </c>
      <c r="E21" s="66">
        <f>COUNTIF(BQ21:DH21,90)</f>
        <v>0</v>
      </c>
      <c r="F21" s="16">
        <f>COUNTIF(DJ21:FA21,"I")</f>
        <v>0</v>
      </c>
      <c r="G21" s="16">
        <f>COUNTIF(DJ21:FA21,"E")</f>
        <v>0</v>
      </c>
      <c r="H21" s="66">
        <f>COUNTIF(BQ21:DH21,"S")</f>
        <v>0</v>
      </c>
      <c r="I21" s="67">
        <f>SUM(BQ21:DH21)</f>
        <v>0</v>
      </c>
      <c r="J21" s="68" t="e">
        <f>ABS(I21/C21)</f>
        <v>#DIV/0!</v>
      </c>
      <c r="K21" s="68">
        <f>ABS(I21*100/I1)</f>
        <v>0</v>
      </c>
      <c r="L21" s="67">
        <f>K1</f>
        <v>38</v>
      </c>
      <c r="M21" s="67">
        <f t="shared" si="26"/>
        <v>0</v>
      </c>
      <c r="N21" s="67">
        <f>SUM(O21:Q21)</f>
        <v>0</v>
      </c>
      <c r="O21" s="67">
        <f>COUNTIF(X21:BM21,"DT")</f>
        <v>0</v>
      </c>
      <c r="P21" s="67">
        <f>COUNTIF(X21:BM21,"L")</f>
        <v>0</v>
      </c>
      <c r="Q21" s="67">
        <f>COUNTIF(X21:BM21,"S")</f>
        <v>0</v>
      </c>
      <c r="R21" s="267">
        <f t="shared" si="31"/>
        <v>0</v>
      </c>
      <c r="S21" s="269">
        <f t="shared" si="32"/>
        <v>0</v>
      </c>
      <c r="T21" s="268">
        <f t="shared" si="33"/>
        <v>0</v>
      </c>
      <c r="U21" s="268">
        <f t="shared" si="34"/>
        <v>0</v>
      </c>
      <c r="V21" s="154">
        <f t="shared" ref="V21:V33" si="40">COUNTIF(FI21:HC21,1)</f>
        <v>0</v>
      </c>
      <c r="W21" s="89"/>
      <c r="X21" s="215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91"/>
      <c r="BP21" s="222"/>
      <c r="BQ21" s="215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91"/>
      <c r="DI21" s="89"/>
      <c r="DJ21" s="215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92"/>
      <c r="FB21" s="275">
        <f>COUNTIF(FE21:GT21,1)</f>
        <v>0</v>
      </c>
      <c r="FC21" s="66">
        <f>COUNTIF(FE21:GT21,2)</f>
        <v>0</v>
      </c>
      <c r="FD21" s="276">
        <f>COUNTIF(FE21:GT21,"R")</f>
        <v>0</v>
      </c>
      <c r="FE21" s="215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92"/>
      <c r="GW21" s="90"/>
      <c r="GX21" s="66"/>
      <c r="GY21" s="116"/>
      <c r="GZ21" s="117"/>
      <c r="HA21" s="218">
        <f t="shared" si="38"/>
        <v>0</v>
      </c>
      <c r="HB21" s="112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188"/>
      <c r="IK21" s="188"/>
      <c r="IL21" s="188"/>
      <c r="IM21" s="188"/>
      <c r="IN21" s="188"/>
      <c r="IO21" s="188"/>
      <c r="IP21" s="188"/>
      <c r="IQ21" s="188"/>
      <c r="IR21" s="116"/>
      <c r="IS21" s="256"/>
      <c r="IT21" s="128"/>
      <c r="IU21" s="128"/>
      <c r="IV21" s="128"/>
    </row>
    <row r="22" spans="1:256" s="132" customFormat="1" ht="12.75" hidden="1" customHeight="1">
      <c r="A22" s="112"/>
      <c r="B22" s="91"/>
      <c r="C22" s="22">
        <f>COUNT(BQ22:DH22)</f>
        <v>0</v>
      </c>
      <c r="D22" s="16">
        <f>COUNTIF(X22:BO22,"T")</f>
        <v>0</v>
      </c>
      <c r="E22" s="66">
        <f>COUNTIF(BQ22:DH22,90)</f>
        <v>0</v>
      </c>
      <c r="F22" s="16">
        <f>COUNTIF(DJ22:FA22,"I")</f>
        <v>0</v>
      </c>
      <c r="G22" s="16">
        <f>COUNTIF(DJ22:FA22,"E")</f>
        <v>0</v>
      </c>
      <c r="H22" s="66">
        <f>COUNTIF(BQ22:DH22,"S")</f>
        <v>0</v>
      </c>
      <c r="I22" s="67">
        <f>SUM(BQ22:DH22)</f>
        <v>0</v>
      </c>
      <c r="J22" s="68" t="e">
        <f>ABS(I22/C22)</f>
        <v>#DIV/0!</v>
      </c>
      <c r="K22" s="68">
        <f>ABS(I22*100/I1)</f>
        <v>0</v>
      </c>
      <c r="L22" s="67">
        <f>K1</f>
        <v>38</v>
      </c>
      <c r="M22" s="67">
        <f t="shared" si="26"/>
        <v>0</v>
      </c>
      <c r="N22" s="67">
        <f>SUM(O22:Q22)</f>
        <v>0</v>
      </c>
      <c r="O22" s="67">
        <f>COUNTIF(X22:BM22,"DT")</f>
        <v>0</v>
      </c>
      <c r="P22" s="67">
        <f>COUNTIF(X22:BM22,"L")</f>
        <v>0</v>
      </c>
      <c r="Q22" s="67">
        <f>COUNTIF(X22:BM22,"S")</f>
        <v>0</v>
      </c>
      <c r="R22" s="267">
        <f t="shared" si="31"/>
        <v>0</v>
      </c>
      <c r="S22" s="269">
        <f t="shared" si="32"/>
        <v>0</v>
      </c>
      <c r="T22" s="268">
        <f t="shared" si="33"/>
        <v>0</v>
      </c>
      <c r="U22" s="268">
        <f t="shared" si="34"/>
        <v>0</v>
      </c>
      <c r="V22" s="154">
        <f t="shared" si="40"/>
        <v>0</v>
      </c>
      <c r="W22" s="89"/>
      <c r="X22" s="215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91"/>
      <c r="BP22" s="222"/>
      <c r="BQ22" s="215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91"/>
      <c r="DI22" s="89"/>
      <c r="DJ22" s="215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92"/>
      <c r="FB22" s="275">
        <f>COUNTIF(FE22:GT22,1)</f>
        <v>0</v>
      </c>
      <c r="FC22" s="66">
        <f>COUNTIF(FE22:GT22,2)</f>
        <v>0</v>
      </c>
      <c r="FD22" s="276">
        <f>COUNTIF(FE22:GT22,"R")</f>
        <v>0</v>
      </c>
      <c r="FE22" s="215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92"/>
      <c r="GW22" s="90"/>
      <c r="GX22" s="66"/>
      <c r="GY22" s="116"/>
      <c r="GZ22" s="117"/>
      <c r="HA22" s="218">
        <f t="shared" si="38"/>
        <v>0</v>
      </c>
      <c r="HB22" s="112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188"/>
      <c r="IK22" s="188"/>
      <c r="IL22" s="188"/>
      <c r="IM22" s="188"/>
      <c r="IN22" s="188"/>
      <c r="IO22" s="188"/>
      <c r="IP22" s="188"/>
      <c r="IQ22" s="188"/>
      <c r="IR22" s="116"/>
      <c r="IS22" s="256"/>
      <c r="IT22" s="128"/>
      <c r="IU22" s="128"/>
      <c r="IV22" s="128"/>
    </row>
    <row r="23" spans="1:256" s="71" customFormat="1" hidden="1">
      <c r="A23" s="112"/>
      <c r="B23" s="91"/>
      <c r="C23" s="22">
        <f t="shared" si="16"/>
        <v>0</v>
      </c>
      <c r="D23" s="16">
        <f t="shared" si="39"/>
        <v>0</v>
      </c>
      <c r="E23" s="66">
        <f t="shared" si="18"/>
        <v>0</v>
      </c>
      <c r="F23" s="16">
        <f t="shared" si="19"/>
        <v>0</v>
      </c>
      <c r="G23" s="16">
        <f t="shared" si="20"/>
        <v>0</v>
      </c>
      <c r="H23" s="66">
        <f t="shared" si="21"/>
        <v>0</v>
      </c>
      <c r="I23" s="67">
        <f t="shared" si="22"/>
        <v>0</v>
      </c>
      <c r="J23" s="68" t="e">
        <f t="shared" si="23"/>
        <v>#DIV/0!</v>
      </c>
      <c r="K23" s="68">
        <f>ABS(I23*100/I1)</f>
        <v>0</v>
      </c>
      <c r="L23" s="67">
        <f>K1</f>
        <v>38</v>
      </c>
      <c r="M23" s="67">
        <f t="shared" si="26"/>
        <v>0</v>
      </c>
      <c r="N23" s="67">
        <f t="shared" si="27"/>
        <v>0</v>
      </c>
      <c r="O23" s="67">
        <f t="shared" si="28"/>
        <v>0</v>
      </c>
      <c r="P23" s="67">
        <f t="shared" si="29"/>
        <v>0</v>
      </c>
      <c r="Q23" s="67">
        <f t="shared" si="30"/>
        <v>0</v>
      </c>
      <c r="R23" s="267">
        <f t="shared" si="31"/>
        <v>0</v>
      </c>
      <c r="S23" s="269">
        <f t="shared" si="32"/>
        <v>0</v>
      </c>
      <c r="T23" s="268">
        <f t="shared" si="33"/>
        <v>0</v>
      </c>
      <c r="U23" s="268">
        <f t="shared" si="34"/>
        <v>0</v>
      </c>
      <c r="V23" s="154">
        <f t="shared" si="40"/>
        <v>0</v>
      </c>
      <c r="W23" s="89"/>
      <c r="X23" s="215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91"/>
      <c r="BP23" s="222"/>
      <c r="BQ23" s="215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91"/>
      <c r="DI23" s="89"/>
      <c r="DJ23" s="215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92"/>
      <c r="FB23" s="275">
        <f t="shared" si="25"/>
        <v>0</v>
      </c>
      <c r="FC23" s="66">
        <f t="shared" si="36"/>
        <v>0</v>
      </c>
      <c r="FD23" s="276">
        <f t="shared" si="37"/>
        <v>0</v>
      </c>
      <c r="FE23" s="215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92"/>
      <c r="GW23" s="90"/>
      <c r="GX23" s="66"/>
      <c r="GY23" s="66"/>
      <c r="GZ23" s="92"/>
      <c r="HA23" s="218">
        <f t="shared" si="38"/>
        <v>0</v>
      </c>
      <c r="HB23" s="112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188"/>
      <c r="IK23" s="188"/>
      <c r="IL23" s="188"/>
      <c r="IM23" s="188"/>
      <c r="IN23" s="188"/>
      <c r="IO23" s="188"/>
      <c r="IP23" s="188"/>
      <c r="IQ23" s="188"/>
      <c r="IR23" s="66"/>
      <c r="IS23" s="256"/>
      <c r="IT23" s="10"/>
      <c r="IU23" s="10"/>
      <c r="IV23" s="10"/>
    </row>
    <row r="24" spans="1:256" s="132" customFormat="1" ht="12.75" hidden="1" customHeight="1">
      <c r="A24" s="112"/>
      <c r="B24" s="91"/>
      <c r="C24" s="22">
        <f t="shared" si="16"/>
        <v>0</v>
      </c>
      <c r="D24" s="16">
        <f t="shared" si="39"/>
        <v>0</v>
      </c>
      <c r="E24" s="66">
        <f t="shared" si="18"/>
        <v>0</v>
      </c>
      <c r="F24" s="16">
        <f t="shared" si="19"/>
        <v>0</v>
      </c>
      <c r="G24" s="16">
        <f t="shared" si="20"/>
        <v>0</v>
      </c>
      <c r="H24" s="66">
        <f t="shared" si="21"/>
        <v>0</v>
      </c>
      <c r="I24" s="67">
        <f t="shared" si="22"/>
        <v>0</v>
      </c>
      <c r="J24" s="68" t="e">
        <f t="shared" si="23"/>
        <v>#DIV/0!</v>
      </c>
      <c r="K24" s="68">
        <f>ABS(I24*100/I1)</f>
        <v>0</v>
      </c>
      <c r="L24" s="67">
        <f>K1</f>
        <v>38</v>
      </c>
      <c r="M24" s="67">
        <f t="shared" si="26"/>
        <v>0</v>
      </c>
      <c r="N24" s="67">
        <f t="shared" si="27"/>
        <v>0</v>
      </c>
      <c r="O24" s="67">
        <f t="shared" si="28"/>
        <v>0</v>
      </c>
      <c r="P24" s="67">
        <f t="shared" si="29"/>
        <v>0</v>
      </c>
      <c r="Q24" s="67">
        <f t="shared" si="30"/>
        <v>0</v>
      </c>
      <c r="R24" s="267">
        <f t="shared" si="31"/>
        <v>0</v>
      </c>
      <c r="S24" s="269">
        <f t="shared" si="32"/>
        <v>0</v>
      </c>
      <c r="T24" s="268">
        <f t="shared" si="33"/>
        <v>0</v>
      </c>
      <c r="U24" s="268">
        <f t="shared" si="34"/>
        <v>0</v>
      </c>
      <c r="V24" s="154">
        <f t="shared" si="40"/>
        <v>0</v>
      </c>
      <c r="W24" s="89"/>
      <c r="X24" s="215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91"/>
      <c r="BP24" s="222"/>
      <c r="BQ24" s="215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91"/>
      <c r="DI24" s="89"/>
      <c r="DJ24" s="215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92"/>
      <c r="FB24" s="275">
        <f t="shared" si="25"/>
        <v>0</v>
      </c>
      <c r="FC24" s="66">
        <f t="shared" si="36"/>
        <v>0</v>
      </c>
      <c r="FD24" s="276">
        <f t="shared" si="37"/>
        <v>0</v>
      </c>
      <c r="FE24" s="215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92"/>
      <c r="GW24" s="90"/>
      <c r="GX24" s="66"/>
      <c r="GY24" s="116"/>
      <c r="GZ24" s="117"/>
      <c r="HA24" s="218">
        <f t="shared" si="38"/>
        <v>0</v>
      </c>
      <c r="HB24" s="112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188"/>
      <c r="IK24" s="188"/>
      <c r="IL24" s="188"/>
      <c r="IM24" s="188"/>
      <c r="IN24" s="188"/>
      <c r="IO24" s="188"/>
      <c r="IP24" s="188"/>
      <c r="IQ24" s="188"/>
      <c r="IR24" s="116"/>
      <c r="IS24" s="256"/>
      <c r="IT24" s="128"/>
      <c r="IU24" s="128"/>
      <c r="IV24" s="128"/>
    </row>
    <row r="25" spans="1:256" s="160" customFormat="1">
      <c r="A25" s="291" t="s">
        <v>108</v>
      </c>
      <c r="B25" s="281" t="s">
        <v>133</v>
      </c>
      <c r="C25" s="149">
        <f t="shared" si="16"/>
        <v>3</v>
      </c>
      <c r="D25" s="150">
        <f>COUNTIF(X25:BO25,"T")</f>
        <v>3</v>
      </c>
      <c r="E25" s="151">
        <f t="shared" si="18"/>
        <v>3</v>
      </c>
      <c r="F25" s="150">
        <f t="shared" si="19"/>
        <v>0</v>
      </c>
      <c r="G25" s="150">
        <f t="shared" si="20"/>
        <v>0</v>
      </c>
      <c r="H25" s="151">
        <f t="shared" si="21"/>
        <v>0</v>
      </c>
      <c r="I25" s="152">
        <f t="shared" si="22"/>
        <v>270</v>
      </c>
      <c r="J25" s="153">
        <f t="shared" si="23"/>
        <v>90</v>
      </c>
      <c r="K25" s="153">
        <f>ABS(I25*100/I1)</f>
        <v>7.8947368421052628</v>
      </c>
      <c r="L25" s="152">
        <f>K1</f>
        <v>38</v>
      </c>
      <c r="M25" s="152">
        <f t="shared" si="26"/>
        <v>3</v>
      </c>
      <c r="N25" s="152">
        <f t="shared" si="27"/>
        <v>0</v>
      </c>
      <c r="O25" s="152">
        <f t="shared" si="28"/>
        <v>0</v>
      </c>
      <c r="P25" s="152">
        <f t="shared" si="29"/>
        <v>0</v>
      </c>
      <c r="Q25" s="152">
        <f t="shared" si="30"/>
        <v>0</v>
      </c>
      <c r="R25" s="267">
        <f t="shared" si="31"/>
        <v>0</v>
      </c>
      <c r="S25" s="269">
        <f t="shared" si="32"/>
        <v>0</v>
      </c>
      <c r="T25" s="268">
        <f t="shared" si="33"/>
        <v>0</v>
      </c>
      <c r="U25" s="268">
        <f t="shared" si="34"/>
        <v>0</v>
      </c>
      <c r="V25" s="154">
        <f t="shared" si="40"/>
        <v>1</v>
      </c>
      <c r="W25" s="89"/>
      <c r="X25" s="228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297" t="s">
        <v>135</v>
      </c>
      <c r="BA25" s="151"/>
      <c r="BB25" s="151"/>
      <c r="BC25" s="151"/>
      <c r="BD25" s="151"/>
      <c r="BE25" s="297" t="s">
        <v>135</v>
      </c>
      <c r="BF25" s="151"/>
      <c r="BG25" s="151"/>
      <c r="BH25" s="297" t="s">
        <v>135</v>
      </c>
      <c r="BI25" s="151"/>
      <c r="BJ25" s="66"/>
      <c r="BK25" s="66"/>
      <c r="BL25" s="66"/>
      <c r="BM25" s="66"/>
      <c r="BN25" s="66"/>
      <c r="BO25" s="91"/>
      <c r="BP25" s="222"/>
      <c r="BQ25" s="228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297">
        <v>90</v>
      </c>
      <c r="CT25" s="151"/>
      <c r="CU25" s="151"/>
      <c r="CV25" s="151"/>
      <c r="CW25" s="151"/>
      <c r="CX25" s="297">
        <v>90</v>
      </c>
      <c r="CY25" s="151"/>
      <c r="CZ25" s="151"/>
      <c r="DA25" s="297">
        <v>90</v>
      </c>
      <c r="DB25" s="151"/>
      <c r="DC25" s="151"/>
      <c r="DD25" s="151"/>
      <c r="DE25" s="151"/>
      <c r="DF25" s="151"/>
      <c r="DG25" s="151"/>
      <c r="DH25" s="226"/>
      <c r="DI25" s="89"/>
      <c r="DJ25" s="228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62"/>
      <c r="FB25" s="249">
        <f t="shared" si="25"/>
        <v>0</v>
      </c>
      <c r="FC25" s="247">
        <f t="shared" si="36"/>
        <v>0</v>
      </c>
      <c r="FD25" s="242">
        <f t="shared" si="37"/>
        <v>0</v>
      </c>
      <c r="FE25" s="228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62"/>
      <c r="GW25" s="155"/>
      <c r="GX25" s="151"/>
      <c r="GY25" s="151"/>
      <c r="GZ25" s="162"/>
      <c r="HA25" s="186">
        <f t="shared" si="38"/>
        <v>1</v>
      </c>
      <c r="HB25" s="225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  <c r="IB25" s="151"/>
      <c r="IC25" s="151"/>
      <c r="ID25" s="151">
        <v>1</v>
      </c>
      <c r="IE25" s="151"/>
      <c r="IF25" s="151"/>
      <c r="IG25" s="151"/>
      <c r="IH25" s="151"/>
      <c r="II25" s="151"/>
      <c r="IJ25" s="279"/>
      <c r="IK25" s="279"/>
      <c r="IL25" s="279"/>
      <c r="IM25" s="279"/>
      <c r="IN25" s="279"/>
      <c r="IO25" s="279"/>
      <c r="IP25" s="279"/>
      <c r="IQ25" s="279"/>
      <c r="IR25" s="151"/>
      <c r="IS25" s="280"/>
      <c r="IT25" s="159"/>
      <c r="IU25" s="159"/>
      <c r="IV25" s="159"/>
    </row>
    <row r="26" spans="1:256" s="161" customFormat="1">
      <c r="A26" s="291" t="s">
        <v>109</v>
      </c>
      <c r="B26" s="281" t="s">
        <v>66</v>
      </c>
      <c r="C26" s="149">
        <f t="shared" si="16"/>
        <v>0</v>
      </c>
      <c r="D26" s="150">
        <f t="shared" ref="D26:D37" si="41">COUNTIF(X26:BO26,"T")</f>
        <v>0</v>
      </c>
      <c r="E26" s="151">
        <f t="shared" si="18"/>
        <v>0</v>
      </c>
      <c r="F26" s="150">
        <f t="shared" si="19"/>
        <v>0</v>
      </c>
      <c r="G26" s="150">
        <f t="shared" si="20"/>
        <v>0</v>
      </c>
      <c r="H26" s="151">
        <f t="shared" si="21"/>
        <v>0</v>
      </c>
      <c r="I26" s="152">
        <f t="shared" si="22"/>
        <v>0</v>
      </c>
      <c r="J26" s="153" t="e">
        <f t="shared" si="23"/>
        <v>#DIV/0!</v>
      </c>
      <c r="K26" s="153">
        <f>ABS(I26*100/I1)</f>
        <v>0</v>
      </c>
      <c r="L26" s="152">
        <f>K1</f>
        <v>38</v>
      </c>
      <c r="M26" s="152">
        <f t="shared" si="26"/>
        <v>0</v>
      </c>
      <c r="N26" s="152">
        <f t="shared" si="27"/>
        <v>0</v>
      </c>
      <c r="O26" s="152">
        <f t="shared" si="28"/>
        <v>0</v>
      </c>
      <c r="P26" s="152">
        <f t="shared" si="29"/>
        <v>0</v>
      </c>
      <c r="Q26" s="152">
        <f t="shared" si="30"/>
        <v>0</v>
      </c>
      <c r="R26" s="267">
        <f t="shared" si="31"/>
        <v>0</v>
      </c>
      <c r="S26" s="269">
        <f t="shared" si="32"/>
        <v>0</v>
      </c>
      <c r="T26" s="268">
        <f t="shared" si="33"/>
        <v>0</v>
      </c>
      <c r="U26" s="268">
        <f t="shared" si="34"/>
        <v>0</v>
      </c>
      <c r="V26" s="154">
        <f t="shared" si="40"/>
        <v>0</v>
      </c>
      <c r="W26" s="89"/>
      <c r="X26" s="228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66"/>
      <c r="BK26" s="66"/>
      <c r="BL26" s="66"/>
      <c r="BM26" s="66"/>
      <c r="BN26" s="66"/>
      <c r="BO26" s="91"/>
      <c r="BP26" s="222"/>
      <c r="BQ26" s="228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226"/>
      <c r="DI26" s="89"/>
      <c r="DJ26" s="228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62"/>
      <c r="FB26" s="249">
        <f t="shared" si="25"/>
        <v>0</v>
      </c>
      <c r="FC26" s="247">
        <f t="shared" si="36"/>
        <v>0</v>
      </c>
      <c r="FD26" s="242">
        <f t="shared" si="37"/>
        <v>0</v>
      </c>
      <c r="FE26" s="228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62"/>
      <c r="GW26" s="155"/>
      <c r="GX26" s="151"/>
      <c r="GY26" s="156"/>
      <c r="GZ26" s="157"/>
      <c r="HA26" s="186">
        <f t="shared" si="38"/>
        <v>0</v>
      </c>
      <c r="HB26" s="225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  <c r="IH26" s="151"/>
      <c r="II26" s="151"/>
      <c r="IJ26" s="279"/>
      <c r="IK26" s="279"/>
      <c r="IL26" s="279"/>
      <c r="IM26" s="279"/>
      <c r="IN26" s="279"/>
      <c r="IO26" s="279"/>
      <c r="IP26" s="279"/>
      <c r="IQ26" s="279"/>
      <c r="IR26" s="156"/>
      <c r="IS26" s="280"/>
      <c r="IT26" s="158"/>
      <c r="IU26" s="158"/>
      <c r="IV26" s="158"/>
    </row>
    <row r="27" spans="1:256" s="160" customFormat="1">
      <c r="A27" s="291" t="s">
        <v>110</v>
      </c>
      <c r="B27" s="281" t="s">
        <v>66</v>
      </c>
      <c r="C27" s="149">
        <f t="shared" si="16"/>
        <v>3</v>
      </c>
      <c r="D27" s="150">
        <f t="shared" si="41"/>
        <v>3</v>
      </c>
      <c r="E27" s="151">
        <f t="shared" si="18"/>
        <v>3</v>
      </c>
      <c r="F27" s="150">
        <f t="shared" si="19"/>
        <v>0</v>
      </c>
      <c r="G27" s="150">
        <f t="shared" si="20"/>
        <v>0</v>
      </c>
      <c r="H27" s="151">
        <f t="shared" si="21"/>
        <v>0</v>
      </c>
      <c r="I27" s="152">
        <f t="shared" si="22"/>
        <v>270</v>
      </c>
      <c r="J27" s="153">
        <f t="shared" si="23"/>
        <v>90</v>
      </c>
      <c r="K27" s="153">
        <f>ABS(I27*100/I1)</f>
        <v>7.8947368421052628</v>
      </c>
      <c r="L27" s="152">
        <f>K1</f>
        <v>38</v>
      </c>
      <c r="M27" s="152">
        <f t="shared" si="26"/>
        <v>3</v>
      </c>
      <c r="N27" s="152">
        <f t="shared" si="27"/>
        <v>0</v>
      </c>
      <c r="O27" s="152">
        <f t="shared" si="28"/>
        <v>0</v>
      </c>
      <c r="P27" s="152">
        <f t="shared" si="29"/>
        <v>0</v>
      </c>
      <c r="Q27" s="152">
        <f t="shared" si="30"/>
        <v>0</v>
      </c>
      <c r="R27" s="267">
        <f t="shared" si="31"/>
        <v>0</v>
      </c>
      <c r="S27" s="269">
        <f t="shared" si="32"/>
        <v>0</v>
      </c>
      <c r="T27" s="268">
        <f t="shared" si="33"/>
        <v>0</v>
      </c>
      <c r="U27" s="268">
        <f t="shared" si="34"/>
        <v>0</v>
      </c>
      <c r="V27" s="154">
        <f t="shared" si="40"/>
        <v>0</v>
      </c>
      <c r="W27" s="89"/>
      <c r="X27" s="228"/>
      <c r="Y27" s="151"/>
      <c r="Z27" s="297" t="s">
        <v>135</v>
      </c>
      <c r="AA27" s="151"/>
      <c r="AB27" s="151"/>
      <c r="AC27" s="151"/>
      <c r="AD27" s="297" t="s">
        <v>135</v>
      </c>
      <c r="AE27" s="297"/>
      <c r="AF27" s="151"/>
      <c r="AG27" s="151"/>
      <c r="AH27" s="297" t="s">
        <v>135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66"/>
      <c r="BK27" s="66"/>
      <c r="BL27" s="66"/>
      <c r="BM27" s="66"/>
      <c r="BN27" s="66"/>
      <c r="BO27" s="91"/>
      <c r="BP27" s="222"/>
      <c r="BQ27" s="228"/>
      <c r="BR27" s="151"/>
      <c r="BS27" s="297">
        <v>90</v>
      </c>
      <c r="BT27" s="151"/>
      <c r="BU27" s="151"/>
      <c r="BV27" s="151"/>
      <c r="BW27" s="297">
        <v>90</v>
      </c>
      <c r="BX27" s="297"/>
      <c r="BY27" s="151"/>
      <c r="BZ27" s="151"/>
      <c r="CA27" s="297">
        <v>90</v>
      </c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226"/>
      <c r="DI27" s="89"/>
      <c r="DJ27" s="228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62"/>
      <c r="FB27" s="249">
        <f t="shared" si="25"/>
        <v>0</v>
      </c>
      <c r="FC27" s="247">
        <f t="shared" si="36"/>
        <v>0</v>
      </c>
      <c r="FD27" s="242">
        <f t="shared" si="37"/>
        <v>0</v>
      </c>
      <c r="FE27" s="228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277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62"/>
      <c r="GW27" s="155"/>
      <c r="GX27" s="151"/>
      <c r="GY27" s="151"/>
      <c r="GZ27" s="162"/>
      <c r="HA27" s="186">
        <f t="shared" si="38"/>
        <v>0</v>
      </c>
      <c r="HB27" s="225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279"/>
      <c r="IK27" s="279"/>
      <c r="IL27" s="279"/>
      <c r="IM27" s="279"/>
      <c r="IN27" s="279"/>
      <c r="IO27" s="279"/>
      <c r="IP27" s="279"/>
      <c r="IQ27" s="279"/>
      <c r="IR27" s="151"/>
      <c r="IS27" s="280"/>
      <c r="IT27" s="159"/>
      <c r="IU27" s="159"/>
      <c r="IV27" s="159"/>
    </row>
    <row r="28" spans="1:256" s="161" customFormat="1" ht="13.5" customHeight="1">
      <c r="A28" s="291" t="s">
        <v>115</v>
      </c>
      <c r="B28" s="281" t="s">
        <v>134</v>
      </c>
      <c r="C28" s="149">
        <f t="shared" si="16"/>
        <v>0</v>
      </c>
      <c r="D28" s="150">
        <f t="shared" si="41"/>
        <v>0</v>
      </c>
      <c r="E28" s="151">
        <f t="shared" si="18"/>
        <v>0</v>
      </c>
      <c r="F28" s="150">
        <f t="shared" si="19"/>
        <v>0</v>
      </c>
      <c r="G28" s="150">
        <f t="shared" si="20"/>
        <v>0</v>
      </c>
      <c r="H28" s="151">
        <f t="shared" si="21"/>
        <v>0</v>
      </c>
      <c r="I28" s="152">
        <f t="shared" si="22"/>
        <v>0</v>
      </c>
      <c r="J28" s="153" t="e">
        <f t="shared" si="23"/>
        <v>#DIV/0!</v>
      </c>
      <c r="K28" s="153">
        <f>ABS(I28*100/I1)</f>
        <v>0</v>
      </c>
      <c r="L28" s="152">
        <f>K1</f>
        <v>38</v>
      </c>
      <c r="M28" s="152">
        <f t="shared" si="26"/>
        <v>0</v>
      </c>
      <c r="N28" s="152">
        <f t="shared" si="27"/>
        <v>0</v>
      </c>
      <c r="O28" s="152">
        <f t="shared" si="28"/>
        <v>0</v>
      </c>
      <c r="P28" s="152">
        <f t="shared" si="29"/>
        <v>0</v>
      </c>
      <c r="Q28" s="152">
        <f t="shared" si="30"/>
        <v>0</v>
      </c>
      <c r="R28" s="267">
        <f t="shared" si="31"/>
        <v>0</v>
      </c>
      <c r="S28" s="269">
        <f t="shared" si="32"/>
        <v>0</v>
      </c>
      <c r="T28" s="268">
        <f t="shared" si="33"/>
        <v>0</v>
      </c>
      <c r="U28" s="268">
        <f t="shared" si="34"/>
        <v>0</v>
      </c>
      <c r="V28" s="154">
        <f t="shared" si="40"/>
        <v>0</v>
      </c>
      <c r="W28" s="89"/>
      <c r="X28" s="228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66"/>
      <c r="BK28" s="66"/>
      <c r="BL28" s="66"/>
      <c r="BM28" s="66"/>
      <c r="BN28" s="66"/>
      <c r="BO28" s="91"/>
      <c r="BP28" s="222"/>
      <c r="BQ28" s="228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226"/>
      <c r="DI28" s="89"/>
      <c r="DJ28" s="228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62"/>
      <c r="FB28" s="249">
        <f t="shared" si="25"/>
        <v>0</v>
      </c>
      <c r="FC28" s="247">
        <f t="shared" si="36"/>
        <v>0</v>
      </c>
      <c r="FD28" s="242">
        <f t="shared" si="37"/>
        <v>0</v>
      </c>
      <c r="FE28" s="228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62"/>
      <c r="GW28" s="155"/>
      <c r="GX28" s="151"/>
      <c r="GY28" s="156"/>
      <c r="GZ28" s="157"/>
      <c r="HA28" s="186">
        <f t="shared" si="38"/>
        <v>0</v>
      </c>
      <c r="HB28" s="225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  <c r="IH28" s="151"/>
      <c r="II28" s="151"/>
      <c r="IJ28" s="279"/>
      <c r="IK28" s="279"/>
      <c r="IL28" s="279"/>
      <c r="IM28" s="279"/>
      <c r="IN28" s="279"/>
      <c r="IO28" s="279"/>
      <c r="IP28" s="279"/>
      <c r="IQ28" s="279"/>
      <c r="IR28" s="156"/>
      <c r="IS28" s="280"/>
      <c r="IT28" s="158"/>
      <c r="IU28" s="158"/>
      <c r="IV28" s="158"/>
    </row>
    <row r="29" spans="1:256" s="166" customFormat="1">
      <c r="A29" s="291" t="s">
        <v>111</v>
      </c>
      <c r="B29" s="281" t="s">
        <v>66</v>
      </c>
      <c r="C29" s="149">
        <f t="shared" si="16"/>
        <v>2</v>
      </c>
      <c r="D29" s="150">
        <f t="shared" si="41"/>
        <v>2</v>
      </c>
      <c r="E29" s="151">
        <f t="shared" si="18"/>
        <v>2</v>
      </c>
      <c r="F29" s="150">
        <f t="shared" si="19"/>
        <v>0</v>
      </c>
      <c r="G29" s="150">
        <f t="shared" si="20"/>
        <v>0</v>
      </c>
      <c r="H29" s="151">
        <f t="shared" si="21"/>
        <v>0</v>
      </c>
      <c r="I29" s="152">
        <f t="shared" si="22"/>
        <v>180</v>
      </c>
      <c r="J29" s="153">
        <f t="shared" si="23"/>
        <v>90</v>
      </c>
      <c r="K29" s="153">
        <f>ABS(I29*100/I1)</f>
        <v>5.2631578947368425</v>
      </c>
      <c r="L29" s="152">
        <f>K1</f>
        <v>38</v>
      </c>
      <c r="M29" s="152">
        <f t="shared" si="26"/>
        <v>2</v>
      </c>
      <c r="N29" s="152">
        <f>SUM(O29:Q29)</f>
        <v>0</v>
      </c>
      <c r="O29" s="152">
        <f t="shared" si="28"/>
        <v>0</v>
      </c>
      <c r="P29" s="152">
        <f t="shared" si="29"/>
        <v>0</v>
      </c>
      <c r="Q29" s="152">
        <f t="shared" si="30"/>
        <v>0</v>
      </c>
      <c r="R29" s="267">
        <f t="shared" si="31"/>
        <v>0</v>
      </c>
      <c r="S29" s="269">
        <f t="shared" si="32"/>
        <v>0</v>
      </c>
      <c r="T29" s="268">
        <f t="shared" si="33"/>
        <v>0</v>
      </c>
      <c r="U29" s="268">
        <f t="shared" si="34"/>
        <v>0</v>
      </c>
      <c r="V29" s="154">
        <f t="shared" si="40"/>
        <v>0</v>
      </c>
      <c r="W29" s="89"/>
      <c r="X29" s="228"/>
      <c r="Y29" s="151"/>
      <c r="Z29" s="297" t="s">
        <v>135</v>
      </c>
      <c r="AA29" s="151"/>
      <c r="AB29" s="151"/>
      <c r="AC29" s="151"/>
      <c r="AD29" s="151"/>
      <c r="AE29" s="151"/>
      <c r="AF29" s="151"/>
      <c r="AG29" s="151"/>
      <c r="AH29" s="297" t="s">
        <v>135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226"/>
      <c r="BP29" s="222"/>
      <c r="BQ29" s="228"/>
      <c r="BR29" s="151"/>
      <c r="BS29" s="297">
        <v>90</v>
      </c>
      <c r="BT29" s="151"/>
      <c r="BU29" s="151"/>
      <c r="BV29" s="151"/>
      <c r="BW29" s="151"/>
      <c r="BX29" s="151"/>
      <c r="BY29" s="151"/>
      <c r="BZ29" s="151"/>
      <c r="CA29" s="297">
        <v>90</v>
      </c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226"/>
      <c r="DI29" s="89"/>
      <c r="DJ29" s="228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62"/>
      <c r="FB29" s="249">
        <f t="shared" ref="FB29:FB37" si="42">COUNTIF(FE29:GT29,1)</f>
        <v>0</v>
      </c>
      <c r="FC29" s="247">
        <f t="shared" ref="FC29:FC37" si="43">COUNTIF(FE29:GT29,2)</f>
        <v>0</v>
      </c>
      <c r="FD29" s="242">
        <f t="shared" ref="FD29:FD37" si="44">COUNTIF(FE29:GT29,"R")</f>
        <v>0</v>
      </c>
      <c r="FE29" s="228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62"/>
      <c r="GW29" s="155"/>
      <c r="GX29" s="151"/>
      <c r="GY29" s="156"/>
      <c r="GZ29" s="157"/>
      <c r="HA29" s="186">
        <f t="shared" si="38"/>
        <v>0</v>
      </c>
      <c r="HB29" s="225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279"/>
      <c r="IK29" s="279"/>
      <c r="IL29" s="279"/>
      <c r="IM29" s="279"/>
      <c r="IN29" s="279"/>
      <c r="IO29" s="279"/>
      <c r="IP29" s="279"/>
      <c r="IQ29" s="279"/>
      <c r="IR29" s="156"/>
      <c r="IS29" s="280"/>
      <c r="IT29" s="158"/>
      <c r="IU29" s="158"/>
      <c r="IV29" s="158"/>
    </row>
    <row r="30" spans="1:256" s="165" customFormat="1" hidden="1">
      <c r="A30" s="225"/>
      <c r="B30" s="226"/>
      <c r="C30" s="149">
        <f t="shared" si="16"/>
        <v>0</v>
      </c>
      <c r="D30" s="150">
        <f t="shared" si="41"/>
        <v>0</v>
      </c>
      <c r="E30" s="151">
        <f t="shared" si="18"/>
        <v>0</v>
      </c>
      <c r="F30" s="150">
        <f t="shared" si="19"/>
        <v>0</v>
      </c>
      <c r="G30" s="150">
        <f t="shared" si="20"/>
        <v>0</v>
      </c>
      <c r="H30" s="151">
        <f t="shared" si="21"/>
        <v>0</v>
      </c>
      <c r="I30" s="152">
        <f t="shared" si="22"/>
        <v>0</v>
      </c>
      <c r="J30" s="153" t="e">
        <f t="shared" si="23"/>
        <v>#DIV/0!</v>
      </c>
      <c r="K30" s="153">
        <f>ABS(I30*100/I1)</f>
        <v>0</v>
      </c>
      <c r="L30" s="152">
        <f>K1</f>
        <v>38</v>
      </c>
      <c r="M30" s="152">
        <f t="shared" si="26"/>
        <v>0</v>
      </c>
      <c r="N30" s="152">
        <f t="shared" si="27"/>
        <v>0</v>
      </c>
      <c r="O30" s="152">
        <f t="shared" si="28"/>
        <v>0</v>
      </c>
      <c r="P30" s="152">
        <f t="shared" si="29"/>
        <v>0</v>
      </c>
      <c r="Q30" s="152">
        <f t="shared" si="30"/>
        <v>0</v>
      </c>
      <c r="R30" s="267">
        <f t="shared" si="31"/>
        <v>0</v>
      </c>
      <c r="S30" s="269">
        <f t="shared" si="32"/>
        <v>0</v>
      </c>
      <c r="T30" s="268">
        <f t="shared" si="33"/>
        <v>0</v>
      </c>
      <c r="U30" s="268">
        <f t="shared" si="34"/>
        <v>0</v>
      </c>
      <c r="V30" s="154">
        <f t="shared" si="40"/>
        <v>0</v>
      </c>
      <c r="W30" s="89"/>
      <c r="X30" s="228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226"/>
      <c r="BP30" s="222"/>
      <c r="BQ30" s="228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226"/>
      <c r="DI30" s="89"/>
      <c r="DJ30" s="228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62"/>
      <c r="FB30" s="249">
        <f t="shared" si="42"/>
        <v>0</v>
      </c>
      <c r="FC30" s="247">
        <f t="shared" si="43"/>
        <v>0</v>
      </c>
      <c r="FD30" s="242">
        <f t="shared" si="44"/>
        <v>0</v>
      </c>
      <c r="FE30" s="215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92"/>
      <c r="GW30" s="155"/>
      <c r="GX30" s="151"/>
      <c r="GY30" s="151"/>
      <c r="GZ30" s="162"/>
      <c r="HA30" s="186">
        <f t="shared" si="38"/>
        <v>0</v>
      </c>
      <c r="HB30" s="112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188"/>
      <c r="IK30" s="188"/>
      <c r="IL30" s="188"/>
      <c r="IM30" s="188"/>
      <c r="IN30" s="188"/>
      <c r="IO30" s="188"/>
      <c r="IP30" s="188"/>
      <c r="IQ30" s="188"/>
      <c r="IR30" s="116"/>
      <c r="IS30" s="256"/>
      <c r="IT30" s="159"/>
      <c r="IU30" s="159"/>
      <c r="IV30" s="159"/>
    </row>
    <row r="31" spans="1:256" s="166" customFormat="1" hidden="1">
      <c r="A31" s="225"/>
      <c r="B31" s="226"/>
      <c r="C31" s="149">
        <f t="shared" si="16"/>
        <v>0</v>
      </c>
      <c r="D31" s="150">
        <f t="shared" si="41"/>
        <v>0</v>
      </c>
      <c r="E31" s="151">
        <f t="shared" si="18"/>
        <v>0</v>
      </c>
      <c r="F31" s="150">
        <f t="shared" si="19"/>
        <v>0</v>
      </c>
      <c r="G31" s="150">
        <f t="shared" si="20"/>
        <v>0</v>
      </c>
      <c r="H31" s="151">
        <f t="shared" si="21"/>
        <v>0</v>
      </c>
      <c r="I31" s="152">
        <f t="shared" si="22"/>
        <v>0</v>
      </c>
      <c r="J31" s="153" t="e">
        <f t="shared" si="23"/>
        <v>#DIV/0!</v>
      </c>
      <c r="K31" s="153">
        <f>ABS(I31*100/I1)</f>
        <v>0</v>
      </c>
      <c r="L31" s="152">
        <f>K1</f>
        <v>38</v>
      </c>
      <c r="M31" s="152">
        <f t="shared" si="26"/>
        <v>0</v>
      </c>
      <c r="N31" s="152">
        <f t="shared" si="27"/>
        <v>0</v>
      </c>
      <c r="O31" s="152">
        <f t="shared" si="28"/>
        <v>0</v>
      </c>
      <c r="P31" s="152">
        <f t="shared" si="29"/>
        <v>0</v>
      </c>
      <c r="Q31" s="152">
        <f t="shared" si="30"/>
        <v>0</v>
      </c>
      <c r="R31" s="267">
        <f t="shared" si="31"/>
        <v>0</v>
      </c>
      <c r="S31" s="269">
        <f t="shared" si="32"/>
        <v>0</v>
      </c>
      <c r="T31" s="268">
        <f t="shared" si="33"/>
        <v>0</v>
      </c>
      <c r="U31" s="268">
        <f t="shared" si="34"/>
        <v>0</v>
      </c>
      <c r="V31" s="154">
        <f t="shared" si="40"/>
        <v>0</v>
      </c>
      <c r="W31" s="89"/>
      <c r="X31" s="228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226"/>
      <c r="BP31" s="222"/>
      <c r="BQ31" s="228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226"/>
      <c r="DI31" s="89"/>
      <c r="DJ31" s="228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62"/>
      <c r="FB31" s="249">
        <f t="shared" si="42"/>
        <v>0</v>
      </c>
      <c r="FC31" s="247">
        <f t="shared" si="43"/>
        <v>0</v>
      </c>
      <c r="FD31" s="242">
        <f t="shared" si="44"/>
        <v>0</v>
      </c>
      <c r="FE31" s="215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92"/>
      <c r="GW31" s="155"/>
      <c r="GX31" s="151"/>
      <c r="GY31" s="156"/>
      <c r="GZ31" s="157"/>
      <c r="HA31" s="186">
        <f t="shared" si="38"/>
        <v>0</v>
      </c>
      <c r="HB31" s="112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188"/>
      <c r="IK31" s="188"/>
      <c r="IL31" s="188"/>
      <c r="IM31" s="188"/>
      <c r="IN31" s="188"/>
      <c r="IO31" s="188"/>
      <c r="IP31" s="188"/>
      <c r="IQ31" s="188"/>
      <c r="IR31" s="116"/>
      <c r="IS31" s="256"/>
      <c r="IT31" s="158"/>
      <c r="IU31" s="158"/>
      <c r="IV31" s="158"/>
    </row>
    <row r="32" spans="1:256" s="166" customFormat="1" hidden="1">
      <c r="A32" s="225"/>
      <c r="B32" s="226"/>
      <c r="C32" s="149">
        <f t="shared" si="16"/>
        <v>0</v>
      </c>
      <c r="D32" s="150">
        <f t="shared" si="41"/>
        <v>0</v>
      </c>
      <c r="E32" s="151">
        <f t="shared" si="18"/>
        <v>0</v>
      </c>
      <c r="F32" s="150">
        <f t="shared" si="19"/>
        <v>0</v>
      </c>
      <c r="G32" s="150">
        <f t="shared" si="20"/>
        <v>0</v>
      </c>
      <c r="H32" s="151">
        <f t="shared" si="21"/>
        <v>0</v>
      </c>
      <c r="I32" s="152">
        <f t="shared" si="22"/>
        <v>0</v>
      </c>
      <c r="J32" s="153" t="e">
        <f t="shared" si="23"/>
        <v>#DIV/0!</v>
      </c>
      <c r="K32" s="153">
        <f>ABS(I32*100/I1)</f>
        <v>0</v>
      </c>
      <c r="L32" s="152">
        <f>K1</f>
        <v>38</v>
      </c>
      <c r="M32" s="152">
        <f t="shared" si="26"/>
        <v>0</v>
      </c>
      <c r="N32" s="152">
        <f>SUM(O32:Q32)</f>
        <v>0</v>
      </c>
      <c r="O32" s="152">
        <f t="shared" si="28"/>
        <v>0</v>
      </c>
      <c r="P32" s="152">
        <f t="shared" si="29"/>
        <v>0</v>
      </c>
      <c r="Q32" s="152">
        <f t="shared" si="30"/>
        <v>0</v>
      </c>
      <c r="R32" s="267">
        <f t="shared" si="31"/>
        <v>0</v>
      </c>
      <c r="S32" s="269">
        <f t="shared" si="32"/>
        <v>0</v>
      </c>
      <c r="T32" s="268">
        <f t="shared" si="33"/>
        <v>0</v>
      </c>
      <c r="U32" s="268">
        <f t="shared" si="34"/>
        <v>0</v>
      </c>
      <c r="V32" s="154">
        <f t="shared" si="40"/>
        <v>0</v>
      </c>
      <c r="W32" s="89"/>
      <c r="X32" s="228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226"/>
      <c r="BP32" s="222"/>
      <c r="BQ32" s="228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226"/>
      <c r="DI32" s="89"/>
      <c r="DJ32" s="228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62"/>
      <c r="FB32" s="249">
        <f t="shared" si="42"/>
        <v>0</v>
      </c>
      <c r="FC32" s="247">
        <f t="shared" si="43"/>
        <v>0</v>
      </c>
      <c r="FD32" s="242">
        <f t="shared" si="44"/>
        <v>0</v>
      </c>
      <c r="FE32" s="215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92"/>
      <c r="GW32" s="155"/>
      <c r="GX32" s="151"/>
      <c r="GY32" s="156"/>
      <c r="GZ32" s="157"/>
      <c r="HA32" s="186">
        <f t="shared" si="38"/>
        <v>0</v>
      </c>
      <c r="HB32" s="112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188"/>
      <c r="IK32" s="188"/>
      <c r="IL32" s="188"/>
      <c r="IM32" s="188"/>
      <c r="IN32" s="188"/>
      <c r="IO32" s="188"/>
      <c r="IP32" s="188"/>
      <c r="IQ32" s="188"/>
      <c r="IR32" s="116"/>
      <c r="IS32" s="256"/>
      <c r="IT32" s="158"/>
      <c r="IU32" s="158"/>
      <c r="IV32" s="158"/>
    </row>
    <row r="33" spans="1:256" s="165" customFormat="1" hidden="1">
      <c r="A33" s="225"/>
      <c r="B33" s="226"/>
      <c r="C33" s="149">
        <f t="shared" si="16"/>
        <v>0</v>
      </c>
      <c r="D33" s="150">
        <f t="shared" si="41"/>
        <v>0</v>
      </c>
      <c r="E33" s="151">
        <f t="shared" si="18"/>
        <v>0</v>
      </c>
      <c r="F33" s="150">
        <f t="shared" si="19"/>
        <v>0</v>
      </c>
      <c r="G33" s="150">
        <f t="shared" si="20"/>
        <v>0</v>
      </c>
      <c r="H33" s="151">
        <f t="shared" si="21"/>
        <v>0</v>
      </c>
      <c r="I33" s="152">
        <f t="shared" si="22"/>
        <v>0</v>
      </c>
      <c r="J33" s="153" t="e">
        <f t="shared" si="23"/>
        <v>#DIV/0!</v>
      </c>
      <c r="K33" s="153">
        <f>ABS(I33*100/I1)</f>
        <v>0</v>
      </c>
      <c r="L33" s="152">
        <f>K1</f>
        <v>38</v>
      </c>
      <c r="M33" s="152">
        <f t="shared" si="26"/>
        <v>0</v>
      </c>
      <c r="N33" s="152">
        <f t="shared" si="27"/>
        <v>0</v>
      </c>
      <c r="O33" s="152">
        <f t="shared" si="28"/>
        <v>0</v>
      </c>
      <c r="P33" s="152">
        <f t="shared" si="29"/>
        <v>0</v>
      </c>
      <c r="Q33" s="152">
        <f t="shared" si="30"/>
        <v>0</v>
      </c>
      <c r="R33" s="267">
        <f t="shared" si="31"/>
        <v>0</v>
      </c>
      <c r="S33" s="269">
        <f t="shared" si="32"/>
        <v>0</v>
      </c>
      <c r="T33" s="268">
        <f t="shared" si="33"/>
        <v>0</v>
      </c>
      <c r="U33" s="268">
        <f t="shared" si="34"/>
        <v>0</v>
      </c>
      <c r="V33" s="154">
        <f t="shared" si="40"/>
        <v>0</v>
      </c>
      <c r="W33" s="89"/>
      <c r="X33" s="228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226"/>
      <c r="BP33" s="222"/>
      <c r="BQ33" s="228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226"/>
      <c r="DI33" s="89"/>
      <c r="DJ33" s="228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62"/>
      <c r="FB33" s="249">
        <f t="shared" si="42"/>
        <v>0</v>
      </c>
      <c r="FC33" s="247">
        <f t="shared" si="43"/>
        <v>0</v>
      </c>
      <c r="FD33" s="242">
        <f t="shared" si="44"/>
        <v>0</v>
      </c>
      <c r="FE33" s="215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92"/>
      <c r="GW33" s="155"/>
      <c r="GX33" s="151"/>
      <c r="GY33" s="151"/>
      <c r="GZ33" s="162"/>
      <c r="HA33" s="186">
        <f t="shared" si="38"/>
        <v>0</v>
      </c>
      <c r="HB33" s="112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188"/>
      <c r="IK33" s="188"/>
      <c r="IL33" s="188"/>
      <c r="IM33" s="188"/>
      <c r="IN33" s="188"/>
      <c r="IO33" s="188"/>
      <c r="IP33" s="188"/>
      <c r="IQ33" s="188"/>
      <c r="IR33" s="116"/>
      <c r="IS33" s="256"/>
      <c r="IT33" s="159"/>
      <c r="IU33" s="159"/>
      <c r="IV33" s="159"/>
    </row>
    <row r="34" spans="1:256" hidden="1">
      <c r="A34" s="225"/>
      <c r="B34" s="281"/>
      <c r="C34" s="149">
        <f t="shared" si="16"/>
        <v>0</v>
      </c>
      <c r="D34" s="150">
        <f t="shared" si="41"/>
        <v>0</v>
      </c>
      <c r="E34" s="151">
        <f t="shared" si="18"/>
        <v>0</v>
      </c>
      <c r="F34" s="150">
        <f t="shared" si="19"/>
        <v>0</v>
      </c>
      <c r="G34" s="150">
        <f t="shared" si="20"/>
        <v>0</v>
      </c>
      <c r="H34" s="151">
        <f t="shared" si="21"/>
        <v>0</v>
      </c>
      <c r="I34" s="152">
        <f t="shared" si="22"/>
        <v>0</v>
      </c>
      <c r="J34" s="153" t="e">
        <f t="shared" si="23"/>
        <v>#DIV/0!</v>
      </c>
      <c r="K34" s="153">
        <f>ABS(I34*100/I1)</f>
        <v>0</v>
      </c>
      <c r="L34" s="152">
        <f>K1</f>
        <v>38</v>
      </c>
      <c r="M34" s="152">
        <f t="shared" si="26"/>
        <v>0</v>
      </c>
      <c r="N34" s="67"/>
      <c r="O34" s="67">
        <f t="shared" si="28"/>
        <v>0</v>
      </c>
      <c r="P34" s="67">
        <f t="shared" si="29"/>
        <v>0</v>
      </c>
      <c r="Q34" s="67">
        <f t="shared" si="30"/>
        <v>0</v>
      </c>
      <c r="R34" s="267">
        <f t="shared" si="31"/>
        <v>0</v>
      </c>
      <c r="S34" s="269">
        <f t="shared" si="32"/>
        <v>0</v>
      </c>
      <c r="T34" s="268">
        <f t="shared" si="33"/>
        <v>0</v>
      </c>
      <c r="U34" s="268">
        <f t="shared" si="34"/>
        <v>0</v>
      </c>
      <c r="V34" s="154">
        <f t="shared" si="35"/>
        <v>0</v>
      </c>
      <c r="W34" s="89"/>
      <c r="X34" s="215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91"/>
      <c r="BP34" s="222"/>
      <c r="BQ34" s="215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91"/>
      <c r="DI34" s="89"/>
      <c r="DJ34" s="215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92"/>
      <c r="FB34" s="249">
        <f t="shared" si="42"/>
        <v>0</v>
      </c>
      <c r="FC34" s="247">
        <f t="shared" si="43"/>
        <v>0</v>
      </c>
      <c r="FD34" s="242">
        <f t="shared" si="44"/>
        <v>0</v>
      </c>
      <c r="FE34" s="215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92"/>
      <c r="GW34" s="90"/>
      <c r="GX34" s="66"/>
      <c r="GY34" s="116"/>
      <c r="GZ34" s="117"/>
      <c r="HA34" s="218">
        <f t="shared" si="38"/>
        <v>0</v>
      </c>
      <c r="HB34" s="112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188"/>
      <c r="IK34" s="188"/>
      <c r="IL34" s="188"/>
      <c r="IM34" s="188"/>
      <c r="IN34" s="188"/>
      <c r="IO34" s="188"/>
      <c r="IP34" s="188"/>
      <c r="IQ34" s="188"/>
      <c r="IR34" s="116"/>
      <c r="IS34" s="256"/>
      <c r="IT34" s="128"/>
      <c r="IU34" s="128"/>
      <c r="IV34" s="128"/>
    </row>
    <row r="35" spans="1:256" hidden="1">
      <c r="A35" s="225"/>
      <c r="B35" s="281"/>
      <c r="C35" s="149">
        <f>COUNT(BQ35:DH35)</f>
        <v>0</v>
      </c>
      <c r="D35" s="150">
        <f t="shared" si="41"/>
        <v>0</v>
      </c>
      <c r="E35" s="151">
        <f>COUNTIF(BQ35:DH35,90)</f>
        <v>0</v>
      </c>
      <c r="F35" s="150">
        <f t="shared" si="19"/>
        <v>0</v>
      </c>
      <c r="G35" s="150">
        <f t="shared" si="20"/>
        <v>0</v>
      </c>
      <c r="H35" s="151">
        <f>COUNTIF(BQ35:DH35,"S")</f>
        <v>0</v>
      </c>
      <c r="I35" s="152">
        <f>SUM(BQ35:DH35)</f>
        <v>0</v>
      </c>
      <c r="J35" s="153" t="e">
        <f t="shared" si="23"/>
        <v>#DIV/0!</v>
      </c>
      <c r="K35" s="153">
        <f>ABS(I35*100/I1)</f>
        <v>0</v>
      </c>
      <c r="L35" s="152">
        <f>K1</f>
        <v>38</v>
      </c>
      <c r="M35" s="152">
        <f t="shared" si="26"/>
        <v>0</v>
      </c>
      <c r="N35" s="67"/>
      <c r="O35" s="67">
        <f t="shared" si="28"/>
        <v>0</v>
      </c>
      <c r="P35" s="67">
        <f t="shared" si="29"/>
        <v>0</v>
      </c>
      <c r="Q35" s="67">
        <f t="shared" si="30"/>
        <v>0</v>
      </c>
      <c r="R35" s="267">
        <f t="shared" si="31"/>
        <v>0</v>
      </c>
      <c r="S35" s="269">
        <f t="shared" si="32"/>
        <v>0</v>
      </c>
      <c r="T35" s="268">
        <f t="shared" si="33"/>
        <v>0</v>
      </c>
      <c r="U35" s="268">
        <f t="shared" si="34"/>
        <v>0</v>
      </c>
      <c r="V35" s="154">
        <f t="shared" si="35"/>
        <v>0</v>
      </c>
      <c r="W35" s="89"/>
      <c r="X35" s="215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91"/>
      <c r="BP35" s="222"/>
      <c r="BQ35" s="215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91"/>
      <c r="DI35" s="89"/>
      <c r="DJ35" s="215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92"/>
      <c r="FB35" s="249">
        <f t="shared" si="42"/>
        <v>0</v>
      </c>
      <c r="FC35" s="247">
        <f t="shared" si="43"/>
        <v>0</v>
      </c>
      <c r="FD35" s="242">
        <f t="shared" si="44"/>
        <v>0</v>
      </c>
      <c r="FE35" s="215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92"/>
      <c r="GW35" s="90"/>
      <c r="GX35" s="66"/>
      <c r="GY35" s="116"/>
      <c r="GZ35" s="117"/>
      <c r="HA35" s="218">
        <f t="shared" si="38"/>
        <v>0</v>
      </c>
      <c r="HB35" s="112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188"/>
      <c r="IK35" s="188"/>
      <c r="IL35" s="188"/>
      <c r="IM35" s="188"/>
      <c r="IN35" s="188"/>
      <c r="IO35" s="188"/>
      <c r="IP35" s="188"/>
      <c r="IQ35" s="188"/>
      <c r="IR35" s="116"/>
      <c r="IS35" s="256"/>
      <c r="IT35" s="128"/>
      <c r="IU35" s="128"/>
      <c r="IV35" s="128"/>
    </row>
    <row r="36" spans="1:256" s="2" customFormat="1" hidden="1">
      <c r="A36" s="282"/>
      <c r="B36" s="226"/>
      <c r="C36" s="149">
        <f t="shared" si="16"/>
        <v>0</v>
      </c>
      <c r="D36" s="150">
        <f t="shared" si="41"/>
        <v>0</v>
      </c>
      <c r="E36" s="151">
        <f t="shared" si="18"/>
        <v>0</v>
      </c>
      <c r="F36" s="150">
        <f t="shared" si="19"/>
        <v>0</v>
      </c>
      <c r="G36" s="150">
        <f t="shared" si="20"/>
        <v>0</v>
      </c>
      <c r="H36" s="151">
        <f t="shared" si="21"/>
        <v>0</v>
      </c>
      <c r="I36" s="152">
        <f t="shared" si="22"/>
        <v>0</v>
      </c>
      <c r="J36" s="153" t="e">
        <f t="shared" si="23"/>
        <v>#DIV/0!</v>
      </c>
      <c r="K36" s="153">
        <f>ABS(I36*100/I1)</f>
        <v>0</v>
      </c>
      <c r="L36" s="152">
        <f>K1</f>
        <v>38</v>
      </c>
      <c r="M36" s="152">
        <f t="shared" si="26"/>
        <v>0</v>
      </c>
      <c r="N36" s="67"/>
      <c r="O36" s="67">
        <f t="shared" si="28"/>
        <v>0</v>
      </c>
      <c r="P36" s="67">
        <f t="shared" si="29"/>
        <v>0</v>
      </c>
      <c r="Q36" s="67">
        <f t="shared" si="30"/>
        <v>0</v>
      </c>
      <c r="R36" s="267">
        <f t="shared" si="31"/>
        <v>0</v>
      </c>
      <c r="S36" s="269">
        <f t="shared" si="32"/>
        <v>0</v>
      </c>
      <c r="T36" s="268">
        <f t="shared" si="33"/>
        <v>0</v>
      </c>
      <c r="U36" s="268">
        <f t="shared" si="34"/>
        <v>0</v>
      </c>
      <c r="V36" s="154">
        <f t="shared" si="35"/>
        <v>0</v>
      </c>
      <c r="W36" s="89"/>
      <c r="X36" s="215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91"/>
      <c r="BP36" s="222"/>
      <c r="BQ36" s="215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91"/>
      <c r="DI36" s="89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66"/>
      <c r="FA36" s="69"/>
      <c r="FB36" s="249">
        <f t="shared" si="42"/>
        <v>0</v>
      </c>
      <c r="FC36" s="247">
        <f t="shared" si="43"/>
        <v>0</v>
      </c>
      <c r="FD36" s="242">
        <f t="shared" si="44"/>
        <v>0</v>
      </c>
      <c r="FE36" s="215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92"/>
      <c r="GW36" s="90"/>
      <c r="GX36" s="66"/>
      <c r="GY36" s="66"/>
      <c r="GZ36" s="92"/>
      <c r="HA36" s="218">
        <f t="shared" si="38"/>
        <v>0</v>
      </c>
      <c r="HB36" s="112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188"/>
      <c r="IK36" s="188"/>
      <c r="IL36" s="188"/>
      <c r="IM36" s="188"/>
      <c r="IN36" s="188"/>
      <c r="IO36" s="188"/>
      <c r="IP36" s="188"/>
      <c r="IQ36" s="188"/>
      <c r="IR36" s="116"/>
      <c r="IS36" s="256"/>
      <c r="IT36" s="10"/>
      <c r="IU36" s="10"/>
      <c r="IV36" s="10"/>
    </row>
    <row r="37" spans="1:256" hidden="1">
      <c r="A37" s="225"/>
      <c r="B37" s="226"/>
      <c r="C37" s="149">
        <f t="shared" si="16"/>
        <v>0</v>
      </c>
      <c r="D37" s="150">
        <f t="shared" si="41"/>
        <v>0</v>
      </c>
      <c r="E37" s="151">
        <f t="shared" si="18"/>
        <v>0</v>
      </c>
      <c r="F37" s="150">
        <f t="shared" si="19"/>
        <v>0</v>
      </c>
      <c r="G37" s="150">
        <f t="shared" si="20"/>
        <v>0</v>
      </c>
      <c r="H37" s="151">
        <f t="shared" si="21"/>
        <v>0</v>
      </c>
      <c r="I37" s="152">
        <f t="shared" si="22"/>
        <v>0</v>
      </c>
      <c r="J37" s="153" t="e">
        <f t="shared" si="23"/>
        <v>#DIV/0!</v>
      </c>
      <c r="K37" s="153">
        <f>ABS(I37*100/I1)</f>
        <v>0</v>
      </c>
      <c r="L37" s="152">
        <f>K1</f>
        <v>38</v>
      </c>
      <c r="M37" s="152">
        <f t="shared" si="26"/>
        <v>0</v>
      </c>
      <c r="N37" s="67"/>
      <c r="O37" s="67">
        <f t="shared" si="28"/>
        <v>0</v>
      </c>
      <c r="P37" s="67">
        <f t="shared" si="29"/>
        <v>0</v>
      </c>
      <c r="Q37" s="67">
        <f t="shared" si="30"/>
        <v>0</v>
      </c>
      <c r="R37" s="267">
        <f t="shared" si="31"/>
        <v>0</v>
      </c>
      <c r="S37" s="269">
        <f t="shared" si="32"/>
        <v>0</v>
      </c>
      <c r="T37" s="268">
        <f t="shared" si="33"/>
        <v>0</v>
      </c>
      <c r="U37" s="268">
        <f t="shared" si="34"/>
        <v>0</v>
      </c>
      <c r="V37" s="154">
        <f t="shared" si="35"/>
        <v>0</v>
      </c>
      <c r="W37" s="89"/>
      <c r="X37" s="215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91"/>
      <c r="BP37" s="222"/>
      <c r="BQ37" s="215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91"/>
      <c r="DI37" s="89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66"/>
      <c r="FA37" s="69"/>
      <c r="FB37" s="249">
        <f t="shared" si="42"/>
        <v>0</v>
      </c>
      <c r="FC37" s="247">
        <f t="shared" si="43"/>
        <v>0</v>
      </c>
      <c r="FD37" s="242">
        <f t="shared" si="44"/>
        <v>0</v>
      </c>
      <c r="FE37" s="215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92"/>
      <c r="GW37" s="90"/>
      <c r="GX37" s="66"/>
      <c r="GY37" s="116"/>
      <c r="GZ37" s="117"/>
      <c r="HA37" s="218">
        <f t="shared" si="38"/>
        <v>0</v>
      </c>
      <c r="HB37" s="112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188"/>
      <c r="IK37" s="188"/>
      <c r="IL37" s="188"/>
      <c r="IM37" s="188"/>
      <c r="IN37" s="188"/>
      <c r="IO37" s="188"/>
      <c r="IP37" s="188"/>
      <c r="IQ37" s="188"/>
      <c r="IR37" s="116"/>
      <c r="IS37" s="256"/>
      <c r="IT37" s="128"/>
      <c r="IU37" s="128"/>
      <c r="IV37" s="128"/>
    </row>
    <row r="38" spans="1:256" s="2" customFormat="1">
      <c r="A38" s="290" t="s">
        <v>112</v>
      </c>
      <c r="B38" s="274" t="s">
        <v>65</v>
      </c>
      <c r="C38" s="22">
        <f t="shared" si="16"/>
        <v>6</v>
      </c>
      <c r="D38" s="16">
        <f>COUNTIF(X38:BO38,"T")</f>
        <v>6</v>
      </c>
      <c r="E38" s="66">
        <f t="shared" si="18"/>
        <v>6</v>
      </c>
      <c r="F38" s="16">
        <f t="shared" si="19"/>
        <v>0</v>
      </c>
      <c r="G38" s="16">
        <f t="shared" si="20"/>
        <v>0</v>
      </c>
      <c r="H38" s="66">
        <f t="shared" si="21"/>
        <v>0</v>
      </c>
      <c r="I38" s="67">
        <f t="shared" si="22"/>
        <v>540</v>
      </c>
      <c r="J38" s="68">
        <f t="shared" si="23"/>
        <v>90</v>
      </c>
      <c r="K38" s="68">
        <f>ABS(I38*100/I1)</f>
        <v>15.789473684210526</v>
      </c>
      <c r="L38" s="67">
        <f>K1</f>
        <v>38</v>
      </c>
      <c r="M38" s="67">
        <f t="shared" si="26"/>
        <v>6</v>
      </c>
      <c r="N38" s="67"/>
      <c r="O38" s="67">
        <f t="shared" si="28"/>
        <v>0</v>
      </c>
      <c r="P38" s="67">
        <f t="shared" si="29"/>
        <v>0</v>
      </c>
      <c r="Q38" s="67">
        <f t="shared" si="30"/>
        <v>0</v>
      </c>
      <c r="R38" s="267">
        <f t="shared" si="31"/>
        <v>1</v>
      </c>
      <c r="S38" s="269">
        <f t="shared" si="32"/>
        <v>1</v>
      </c>
      <c r="T38" s="268">
        <f t="shared" si="33"/>
        <v>0</v>
      </c>
      <c r="U38" s="268">
        <f t="shared" si="34"/>
        <v>1</v>
      </c>
      <c r="V38" s="154">
        <f t="shared" si="35"/>
        <v>1</v>
      </c>
      <c r="W38" s="89"/>
      <c r="X38" s="215"/>
      <c r="Y38" s="66"/>
      <c r="Z38" s="66"/>
      <c r="AA38" s="66"/>
      <c r="AB38" s="66"/>
      <c r="AC38" s="66"/>
      <c r="AD38" s="296" t="s">
        <v>135</v>
      </c>
      <c r="AE38" s="296"/>
      <c r="AF38" s="66"/>
      <c r="AG38" s="66"/>
      <c r="AH38" s="296" t="s">
        <v>135</v>
      </c>
      <c r="AI38" s="66"/>
      <c r="AJ38" s="66"/>
      <c r="AK38" s="66"/>
      <c r="AL38" s="66"/>
      <c r="AM38" s="296" t="s">
        <v>135</v>
      </c>
      <c r="AN38" s="66"/>
      <c r="AO38" s="296" t="s">
        <v>135</v>
      </c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296" t="s">
        <v>135</v>
      </c>
      <c r="BF38" s="66"/>
      <c r="BG38" s="66"/>
      <c r="BH38" s="296" t="s">
        <v>135</v>
      </c>
      <c r="BI38" s="66"/>
      <c r="BJ38" s="66"/>
      <c r="BK38" s="66"/>
      <c r="BL38" s="66"/>
      <c r="BM38" s="66"/>
      <c r="BN38" s="66"/>
      <c r="BO38" s="91"/>
      <c r="BP38" s="222"/>
      <c r="BQ38" s="215"/>
      <c r="BR38" s="66"/>
      <c r="BS38" s="66"/>
      <c r="BT38" s="66"/>
      <c r="BU38" s="66"/>
      <c r="BV38" s="66"/>
      <c r="BW38" s="296">
        <v>90</v>
      </c>
      <c r="BX38" s="296"/>
      <c r="BY38" s="66"/>
      <c r="BZ38" s="66"/>
      <c r="CA38" s="296">
        <v>90</v>
      </c>
      <c r="CB38" s="66"/>
      <c r="CC38" s="66"/>
      <c r="CD38" s="66"/>
      <c r="CE38" s="66"/>
      <c r="CF38" s="296">
        <v>90</v>
      </c>
      <c r="CG38" s="66"/>
      <c r="CH38" s="296">
        <v>90</v>
      </c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296">
        <v>90</v>
      </c>
      <c r="CY38" s="66"/>
      <c r="CZ38" s="66"/>
      <c r="DA38" s="296">
        <v>90</v>
      </c>
      <c r="DB38" s="66"/>
      <c r="DC38" s="66"/>
      <c r="DD38" s="66"/>
      <c r="DE38" s="66"/>
      <c r="DF38" s="66"/>
      <c r="DG38" s="66"/>
      <c r="DH38" s="91"/>
      <c r="DI38" s="89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66"/>
      <c r="FA38" s="69"/>
      <c r="FB38" s="249">
        <f t="shared" si="25"/>
        <v>1</v>
      </c>
      <c r="FC38" s="247">
        <f t="shared" si="36"/>
        <v>0</v>
      </c>
      <c r="FD38" s="242">
        <f t="shared" si="37"/>
        <v>0</v>
      </c>
      <c r="FE38" s="215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299">
        <v>1</v>
      </c>
      <c r="GP38" s="66"/>
      <c r="GQ38" s="66"/>
      <c r="GR38" s="66"/>
      <c r="GS38" s="66"/>
      <c r="GT38" s="66"/>
      <c r="GU38" s="66"/>
      <c r="GV38" s="92"/>
      <c r="GW38" s="90"/>
      <c r="GX38" s="66"/>
      <c r="GY38" s="66"/>
      <c r="GZ38" s="92"/>
      <c r="HA38" s="218">
        <f t="shared" si="38"/>
        <v>0</v>
      </c>
      <c r="HB38" s="255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  <c r="IL38" s="188"/>
      <c r="IM38" s="188"/>
      <c r="IN38" s="188"/>
      <c r="IO38" s="188"/>
      <c r="IP38" s="188"/>
      <c r="IQ38" s="188"/>
      <c r="IR38" s="66"/>
      <c r="IS38" s="256"/>
      <c r="IT38" s="10"/>
      <c r="IU38" s="10"/>
      <c r="IV38" s="10"/>
    </row>
    <row r="39" spans="1:256" s="2" customFormat="1">
      <c r="A39" s="290" t="s">
        <v>113</v>
      </c>
      <c r="B39" s="274" t="s">
        <v>65</v>
      </c>
      <c r="C39" s="22">
        <f t="shared" si="16"/>
        <v>7</v>
      </c>
      <c r="D39" s="16">
        <f t="shared" ref="D39:D61" si="45">COUNTIF(X39:BO39,"T")</f>
        <v>6</v>
      </c>
      <c r="E39" s="66">
        <f t="shared" si="18"/>
        <v>6</v>
      </c>
      <c r="F39" s="16">
        <f t="shared" si="19"/>
        <v>0</v>
      </c>
      <c r="G39" s="16">
        <f t="shared" si="20"/>
        <v>1</v>
      </c>
      <c r="H39" s="66">
        <f t="shared" si="21"/>
        <v>0</v>
      </c>
      <c r="I39" s="67">
        <f t="shared" si="22"/>
        <v>579</v>
      </c>
      <c r="J39" s="68">
        <f t="shared" si="23"/>
        <v>82.714285714285708</v>
      </c>
      <c r="K39" s="68">
        <f>ABS(I39*100/I1)</f>
        <v>16.92982456140351</v>
      </c>
      <c r="L39" s="67">
        <f>K1</f>
        <v>38</v>
      </c>
      <c r="M39" s="67">
        <f t="shared" si="26"/>
        <v>7</v>
      </c>
      <c r="N39" s="67"/>
      <c r="O39" s="67">
        <f t="shared" si="28"/>
        <v>0</v>
      </c>
      <c r="P39" s="67">
        <f t="shared" si="29"/>
        <v>0</v>
      </c>
      <c r="Q39" s="67">
        <f t="shared" si="30"/>
        <v>0</v>
      </c>
      <c r="R39" s="267">
        <f t="shared" si="31"/>
        <v>1</v>
      </c>
      <c r="S39" s="269">
        <f t="shared" si="32"/>
        <v>1</v>
      </c>
      <c r="T39" s="268">
        <f t="shared" si="33"/>
        <v>0</v>
      </c>
      <c r="U39" s="268">
        <f t="shared" si="34"/>
        <v>1</v>
      </c>
      <c r="V39" s="154">
        <f t="shared" si="35"/>
        <v>1</v>
      </c>
      <c r="W39" s="89"/>
      <c r="X39" s="215"/>
      <c r="Y39" s="66"/>
      <c r="Z39" s="66"/>
      <c r="AA39" s="66"/>
      <c r="AB39" s="66"/>
      <c r="AC39" s="66"/>
      <c r="AD39" s="296" t="s">
        <v>135</v>
      </c>
      <c r="AE39" s="296"/>
      <c r="AF39" s="66"/>
      <c r="AG39" s="66"/>
      <c r="AH39" s="296" t="s">
        <v>135</v>
      </c>
      <c r="AI39" s="66"/>
      <c r="AJ39" s="66"/>
      <c r="AK39" s="66"/>
      <c r="AL39" s="66"/>
      <c r="AM39" s="296" t="s">
        <v>135</v>
      </c>
      <c r="AN39" s="66"/>
      <c r="AO39" s="296" t="s">
        <v>135</v>
      </c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296" t="s">
        <v>136</v>
      </c>
      <c r="BA39" s="66"/>
      <c r="BB39" s="66"/>
      <c r="BC39" s="66"/>
      <c r="BD39" s="66"/>
      <c r="BE39" s="296" t="s">
        <v>135</v>
      </c>
      <c r="BF39" s="66"/>
      <c r="BG39" s="66"/>
      <c r="BH39" s="296" t="s">
        <v>135</v>
      </c>
      <c r="BI39" s="66"/>
      <c r="BJ39" s="66"/>
      <c r="BK39" s="66"/>
      <c r="BL39" s="66"/>
      <c r="BM39" s="66"/>
      <c r="BN39" s="66"/>
      <c r="BO39" s="91"/>
      <c r="BP39" s="222"/>
      <c r="BQ39" s="215"/>
      <c r="BR39" s="66"/>
      <c r="BS39" s="66"/>
      <c r="BT39" s="66"/>
      <c r="BU39" s="66"/>
      <c r="BV39" s="66"/>
      <c r="BW39" s="296">
        <v>90</v>
      </c>
      <c r="BX39" s="296"/>
      <c r="BY39" s="66"/>
      <c r="BZ39" s="66"/>
      <c r="CA39" s="296">
        <v>90</v>
      </c>
      <c r="CB39" s="66"/>
      <c r="CC39" s="66"/>
      <c r="CD39" s="66"/>
      <c r="CE39" s="66"/>
      <c r="CF39" s="296">
        <v>90</v>
      </c>
      <c r="CG39" s="66"/>
      <c r="CH39" s="296">
        <v>90</v>
      </c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296">
        <v>39</v>
      </c>
      <c r="CT39" s="66"/>
      <c r="CU39" s="66"/>
      <c r="CV39" s="66"/>
      <c r="CW39" s="66"/>
      <c r="CX39" s="296">
        <v>90</v>
      </c>
      <c r="CY39" s="66"/>
      <c r="CZ39" s="66"/>
      <c r="DA39" s="296">
        <v>90</v>
      </c>
      <c r="DB39" s="66"/>
      <c r="DC39" s="66"/>
      <c r="DD39" s="66"/>
      <c r="DE39" s="66"/>
      <c r="DF39" s="66"/>
      <c r="DG39" s="66"/>
      <c r="DH39" s="91"/>
      <c r="DI39" s="89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66"/>
      <c r="EB39" s="90"/>
      <c r="EC39" s="90"/>
      <c r="ED39" s="90"/>
      <c r="EE39" s="66"/>
      <c r="EF39" s="66"/>
      <c r="EG39" s="66"/>
      <c r="EH39" s="66"/>
      <c r="EI39" s="66"/>
      <c r="EJ39" s="66"/>
      <c r="EK39" s="66"/>
      <c r="EL39" s="296" t="s">
        <v>142</v>
      </c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9"/>
      <c r="EZ39" s="66"/>
      <c r="FA39" s="69"/>
      <c r="FB39" s="249">
        <f t="shared" si="25"/>
        <v>1</v>
      </c>
      <c r="FC39" s="247">
        <f t="shared" si="36"/>
        <v>0</v>
      </c>
      <c r="FD39" s="242">
        <f t="shared" si="37"/>
        <v>0</v>
      </c>
      <c r="FE39" s="215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299">
        <v>1</v>
      </c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92"/>
      <c r="GW39" s="90"/>
      <c r="GX39" s="66"/>
      <c r="GY39" s="66"/>
      <c r="GZ39" s="92"/>
      <c r="HA39" s="218">
        <f t="shared" si="38"/>
        <v>0</v>
      </c>
      <c r="HB39" s="255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  <c r="IL39" s="188"/>
      <c r="IM39" s="188"/>
      <c r="IN39" s="188"/>
      <c r="IO39" s="188"/>
      <c r="IP39" s="188"/>
      <c r="IQ39" s="188"/>
      <c r="IR39" s="66"/>
      <c r="IS39" s="256"/>
      <c r="IT39" s="10"/>
      <c r="IU39" s="10"/>
      <c r="IV39" s="10"/>
    </row>
    <row r="40" spans="1:256" s="2" customFormat="1">
      <c r="A40" s="290" t="s">
        <v>114</v>
      </c>
      <c r="B40" s="274" t="s">
        <v>65</v>
      </c>
      <c r="C40" s="22">
        <f t="shared" si="16"/>
        <v>1</v>
      </c>
      <c r="D40" s="16">
        <f t="shared" si="45"/>
        <v>1</v>
      </c>
      <c r="E40" s="66">
        <f t="shared" si="18"/>
        <v>1</v>
      </c>
      <c r="F40" s="16">
        <f t="shared" si="19"/>
        <v>0</v>
      </c>
      <c r="G40" s="16">
        <f t="shared" si="20"/>
        <v>0</v>
      </c>
      <c r="H40" s="66">
        <f t="shared" si="21"/>
        <v>0</v>
      </c>
      <c r="I40" s="67">
        <f t="shared" si="22"/>
        <v>90</v>
      </c>
      <c r="J40" s="68">
        <f t="shared" si="23"/>
        <v>90</v>
      </c>
      <c r="K40" s="68">
        <f>ABS(I40*100/I1)</f>
        <v>2.6315789473684212</v>
      </c>
      <c r="L40" s="67">
        <f>K1</f>
        <v>38</v>
      </c>
      <c r="M40" s="67">
        <f t="shared" si="26"/>
        <v>2</v>
      </c>
      <c r="N40" s="67">
        <f>SUM(O40:Q40)</f>
        <v>0</v>
      </c>
      <c r="O40" s="67">
        <f t="shared" si="28"/>
        <v>0</v>
      </c>
      <c r="P40" s="67">
        <f t="shared" si="29"/>
        <v>0</v>
      </c>
      <c r="Q40" s="67">
        <f t="shared" si="30"/>
        <v>0</v>
      </c>
      <c r="R40" s="267">
        <f t="shared" si="31"/>
        <v>0</v>
      </c>
      <c r="S40" s="269">
        <f t="shared" si="32"/>
        <v>0</v>
      </c>
      <c r="T40" s="268">
        <f t="shared" si="33"/>
        <v>0</v>
      </c>
      <c r="U40" s="268">
        <f t="shared" si="34"/>
        <v>0</v>
      </c>
      <c r="V40" s="154">
        <f t="shared" si="35"/>
        <v>0</v>
      </c>
      <c r="W40" s="89"/>
      <c r="X40" s="215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296" t="s">
        <v>135</v>
      </c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296" t="s">
        <v>136</v>
      </c>
      <c r="BI40" s="66"/>
      <c r="BJ40" s="66"/>
      <c r="BK40" s="66"/>
      <c r="BL40" s="66"/>
      <c r="BM40" s="66"/>
      <c r="BN40" s="66"/>
      <c r="BO40" s="91"/>
      <c r="BP40" s="222"/>
      <c r="BQ40" s="215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296">
        <v>90</v>
      </c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296"/>
      <c r="DB40" s="66"/>
      <c r="DC40" s="66"/>
      <c r="DD40" s="66"/>
      <c r="DE40" s="66"/>
      <c r="DF40" s="66"/>
      <c r="DG40" s="66"/>
      <c r="DH40" s="91"/>
      <c r="DI40" s="89"/>
      <c r="DJ40" s="90"/>
      <c r="DK40" s="90"/>
      <c r="DL40" s="90"/>
      <c r="DM40" s="90"/>
      <c r="DN40" s="90"/>
      <c r="DO40" s="90"/>
      <c r="DP40" s="90"/>
      <c r="DQ40" s="90"/>
      <c r="DR40" s="90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9"/>
      <c r="EZ40" s="66"/>
      <c r="FA40" s="69"/>
      <c r="FB40" s="249">
        <f t="shared" si="25"/>
        <v>0</v>
      </c>
      <c r="FC40" s="247">
        <f t="shared" si="36"/>
        <v>0</v>
      </c>
      <c r="FD40" s="242">
        <f t="shared" si="37"/>
        <v>0</v>
      </c>
      <c r="FE40" s="215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92"/>
      <c r="GW40" s="90"/>
      <c r="GX40" s="66"/>
      <c r="GY40" s="66"/>
      <c r="GZ40" s="92"/>
      <c r="HA40" s="218">
        <f t="shared" si="38"/>
        <v>0</v>
      </c>
      <c r="HB40" s="255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  <c r="IL40" s="188"/>
      <c r="IM40" s="188"/>
      <c r="IN40" s="188"/>
      <c r="IO40" s="188"/>
      <c r="IP40" s="188"/>
      <c r="IQ40" s="188"/>
      <c r="IR40" s="66"/>
      <c r="IS40" s="256"/>
      <c r="IT40" s="10"/>
      <c r="IU40" s="10"/>
      <c r="IV40" s="10"/>
    </row>
    <row r="41" spans="1:256" s="2" customFormat="1">
      <c r="A41" s="224" t="s">
        <v>116</v>
      </c>
      <c r="B41" s="274" t="s">
        <v>65</v>
      </c>
      <c r="C41" s="22">
        <f t="shared" ref="C41:C59" si="46">COUNT(BQ41:DH41)</f>
        <v>3</v>
      </c>
      <c r="D41" s="16">
        <f t="shared" si="45"/>
        <v>3</v>
      </c>
      <c r="E41" s="66">
        <f t="shared" ref="E41:E59" si="47">COUNTIF(BQ41:DH41,90)</f>
        <v>3</v>
      </c>
      <c r="F41" s="16">
        <f t="shared" ref="F41:F59" si="48">COUNTIF(DJ41:FA41,"I")</f>
        <v>0</v>
      </c>
      <c r="G41" s="16">
        <f t="shared" ref="G41:G59" si="49">COUNTIF(DJ41:FA41,"E")</f>
        <v>0</v>
      </c>
      <c r="H41" s="66">
        <f t="shared" ref="H41:H61" si="50">COUNTIF(BQ41:DH41,"S")</f>
        <v>0</v>
      </c>
      <c r="I41" s="67">
        <f t="shared" ref="I41:I59" si="51">SUM(BQ41:DH41)</f>
        <v>270</v>
      </c>
      <c r="J41" s="68">
        <f t="shared" si="23"/>
        <v>90</v>
      </c>
      <c r="K41" s="68">
        <f>ABS(I41*100/I1)</f>
        <v>7.8947368421052628</v>
      </c>
      <c r="L41" s="67">
        <f>K1</f>
        <v>38</v>
      </c>
      <c r="M41" s="67">
        <f t="shared" si="26"/>
        <v>3</v>
      </c>
      <c r="N41" s="67">
        <f>SUM(O41:Q41)</f>
        <v>0</v>
      </c>
      <c r="O41" s="67">
        <f t="shared" si="28"/>
        <v>0</v>
      </c>
      <c r="P41" s="67">
        <f t="shared" si="29"/>
        <v>0</v>
      </c>
      <c r="Q41" s="67">
        <f t="shared" si="30"/>
        <v>0</v>
      </c>
      <c r="R41" s="267">
        <f t="shared" si="31"/>
        <v>0</v>
      </c>
      <c r="S41" s="269">
        <f t="shared" si="32"/>
        <v>0</v>
      </c>
      <c r="T41" s="268">
        <f t="shared" si="33"/>
        <v>0</v>
      </c>
      <c r="U41" s="268">
        <f t="shared" si="34"/>
        <v>0</v>
      </c>
      <c r="V41" s="154">
        <f t="shared" si="35"/>
        <v>0</v>
      </c>
      <c r="W41" s="89"/>
      <c r="X41" s="215"/>
      <c r="Y41" s="66"/>
      <c r="Z41" s="66"/>
      <c r="AA41" s="66"/>
      <c r="AB41" s="66"/>
      <c r="AC41" s="66"/>
      <c r="AD41" s="296" t="s">
        <v>135</v>
      </c>
      <c r="AE41" s="296"/>
      <c r="AF41" s="66"/>
      <c r="AG41" s="66"/>
      <c r="AH41" s="296" t="s">
        <v>135</v>
      </c>
      <c r="AI41" s="66"/>
      <c r="AJ41" s="66"/>
      <c r="AK41" s="66"/>
      <c r="AL41" s="66"/>
      <c r="AM41" s="296" t="s">
        <v>135</v>
      </c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91"/>
      <c r="BP41" s="222"/>
      <c r="BQ41" s="215"/>
      <c r="BR41" s="66"/>
      <c r="BS41" s="66"/>
      <c r="BT41" s="66"/>
      <c r="BU41" s="66"/>
      <c r="BV41" s="66"/>
      <c r="BW41" s="296">
        <v>90</v>
      </c>
      <c r="BX41" s="296"/>
      <c r="BY41" s="66"/>
      <c r="BZ41" s="66"/>
      <c r="CA41" s="296">
        <v>90</v>
      </c>
      <c r="CB41" s="66"/>
      <c r="CC41" s="66"/>
      <c r="CD41" s="66"/>
      <c r="CE41" s="66"/>
      <c r="CF41" s="296">
        <v>90</v>
      </c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91"/>
      <c r="DI41" s="89"/>
      <c r="DJ41" s="90"/>
      <c r="DK41" s="90"/>
      <c r="DL41" s="90"/>
      <c r="DM41" s="90"/>
      <c r="DN41" s="90"/>
      <c r="DO41" s="90"/>
      <c r="DP41" s="66"/>
      <c r="DQ41" s="66"/>
      <c r="DR41" s="90"/>
      <c r="DS41" s="90"/>
      <c r="DT41" s="90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9"/>
      <c r="EZ41" s="66"/>
      <c r="FA41" s="69"/>
      <c r="FB41" s="249">
        <f t="shared" si="25"/>
        <v>0</v>
      </c>
      <c r="FC41" s="247">
        <f t="shared" si="36"/>
        <v>0</v>
      </c>
      <c r="FD41" s="242">
        <f t="shared" si="37"/>
        <v>0</v>
      </c>
      <c r="FE41" s="215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92"/>
      <c r="HA41" s="218">
        <f t="shared" si="38"/>
        <v>0</v>
      </c>
      <c r="HB41" s="255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  <c r="IL41" s="188"/>
      <c r="IM41" s="188"/>
      <c r="IN41" s="188"/>
      <c r="IO41" s="188"/>
      <c r="IP41" s="188"/>
      <c r="IQ41" s="188"/>
      <c r="IR41" s="66"/>
      <c r="IS41" s="92"/>
      <c r="IT41" s="10"/>
      <c r="IU41" s="10"/>
      <c r="IV41" s="10"/>
    </row>
    <row r="42" spans="1:256" s="2" customFormat="1" hidden="1">
      <c r="A42" s="224"/>
      <c r="B42" s="274" t="s">
        <v>65</v>
      </c>
      <c r="C42" s="22">
        <f t="shared" si="46"/>
        <v>0</v>
      </c>
      <c r="D42" s="16">
        <f t="shared" si="45"/>
        <v>0</v>
      </c>
      <c r="E42" s="66">
        <f t="shared" si="47"/>
        <v>0</v>
      </c>
      <c r="F42" s="16">
        <f t="shared" si="48"/>
        <v>0</v>
      </c>
      <c r="G42" s="16">
        <f t="shared" si="49"/>
        <v>0</v>
      </c>
      <c r="H42" s="66">
        <f t="shared" si="50"/>
        <v>0</v>
      </c>
      <c r="I42" s="67">
        <f t="shared" si="51"/>
        <v>0</v>
      </c>
      <c r="J42" s="68" t="e">
        <f t="shared" si="23"/>
        <v>#DIV/0!</v>
      </c>
      <c r="K42" s="68">
        <f>ABS(I42*100/I1)</f>
        <v>0</v>
      </c>
      <c r="L42" s="67">
        <f>K1</f>
        <v>38</v>
      </c>
      <c r="M42" s="67">
        <f t="shared" si="26"/>
        <v>0</v>
      </c>
      <c r="N42" s="67">
        <f>SUM(O42:Q42)</f>
        <v>0</v>
      </c>
      <c r="O42" s="67">
        <f t="shared" si="28"/>
        <v>0</v>
      </c>
      <c r="P42" s="67">
        <f t="shared" si="29"/>
        <v>0</v>
      </c>
      <c r="Q42" s="67">
        <f t="shared" si="30"/>
        <v>0</v>
      </c>
      <c r="R42" s="267">
        <f t="shared" si="31"/>
        <v>0</v>
      </c>
      <c r="S42" s="269">
        <f t="shared" si="32"/>
        <v>0</v>
      </c>
      <c r="T42" s="268">
        <f t="shared" si="33"/>
        <v>0</v>
      </c>
      <c r="U42" s="268">
        <f t="shared" si="34"/>
        <v>0</v>
      </c>
      <c r="V42" s="154">
        <f t="shared" si="35"/>
        <v>0</v>
      </c>
      <c r="W42" s="89"/>
      <c r="X42" s="215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91"/>
      <c r="BP42" s="222"/>
      <c r="BQ42" s="215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9"/>
      <c r="DG42" s="66"/>
      <c r="DH42" s="91"/>
      <c r="DI42" s="89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9"/>
      <c r="EZ42" s="66"/>
      <c r="FA42" s="69"/>
      <c r="FB42" s="249">
        <f t="shared" si="25"/>
        <v>0</v>
      </c>
      <c r="FC42" s="247">
        <f t="shared" si="36"/>
        <v>0</v>
      </c>
      <c r="FD42" s="242">
        <f t="shared" si="37"/>
        <v>0</v>
      </c>
      <c r="FE42" s="215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92"/>
      <c r="HA42" s="218">
        <f t="shared" si="38"/>
        <v>0</v>
      </c>
      <c r="HB42" s="255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  <c r="IL42" s="188"/>
      <c r="IM42" s="188"/>
      <c r="IN42" s="188"/>
      <c r="IO42" s="188"/>
      <c r="IP42" s="188"/>
      <c r="IQ42" s="188"/>
      <c r="IR42" s="66"/>
      <c r="IS42" s="92"/>
      <c r="IT42" s="10"/>
      <c r="IU42" s="10"/>
      <c r="IV42" s="10"/>
    </row>
    <row r="43" spans="1:256" s="2" customFormat="1" hidden="1">
      <c r="A43" s="112"/>
      <c r="B43" s="91"/>
      <c r="C43" s="22">
        <f t="shared" si="46"/>
        <v>0</v>
      </c>
      <c r="D43" s="16">
        <f t="shared" si="45"/>
        <v>0</v>
      </c>
      <c r="E43" s="66">
        <f t="shared" si="47"/>
        <v>0</v>
      </c>
      <c r="F43" s="16">
        <f t="shared" si="48"/>
        <v>0</v>
      </c>
      <c r="G43" s="16">
        <f t="shared" si="49"/>
        <v>0</v>
      </c>
      <c r="H43" s="66">
        <f t="shared" si="50"/>
        <v>0</v>
      </c>
      <c r="I43" s="67">
        <f t="shared" si="51"/>
        <v>0</v>
      </c>
      <c r="J43" s="68" t="e">
        <f t="shared" si="23"/>
        <v>#DIV/0!</v>
      </c>
      <c r="K43" s="68">
        <f>ABS(I43*100/I1)</f>
        <v>0</v>
      </c>
      <c r="L43" s="67">
        <f>K1</f>
        <v>38</v>
      </c>
      <c r="M43" s="67">
        <f t="shared" si="26"/>
        <v>0</v>
      </c>
      <c r="N43" s="67">
        <f>SUM(O43:Q43)</f>
        <v>0</v>
      </c>
      <c r="O43" s="67">
        <f t="shared" si="28"/>
        <v>0</v>
      </c>
      <c r="P43" s="67">
        <f t="shared" si="29"/>
        <v>0</v>
      </c>
      <c r="Q43" s="67">
        <f t="shared" si="30"/>
        <v>0</v>
      </c>
      <c r="R43" s="267">
        <f t="shared" si="31"/>
        <v>0</v>
      </c>
      <c r="S43" s="269">
        <f t="shared" si="32"/>
        <v>0</v>
      </c>
      <c r="T43" s="268">
        <f t="shared" si="33"/>
        <v>0</v>
      </c>
      <c r="U43" s="268">
        <f t="shared" si="34"/>
        <v>0</v>
      </c>
      <c r="V43" s="154">
        <f t="shared" si="35"/>
        <v>0</v>
      </c>
      <c r="W43" s="89"/>
      <c r="X43" s="215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91"/>
      <c r="BP43" s="222"/>
      <c r="BQ43" s="215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9"/>
      <c r="DG43" s="66"/>
      <c r="DH43" s="91"/>
      <c r="DI43" s="89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9"/>
      <c r="EZ43" s="66"/>
      <c r="FA43" s="69"/>
      <c r="FB43" s="249">
        <f t="shared" si="25"/>
        <v>0</v>
      </c>
      <c r="FC43" s="247">
        <f t="shared" si="36"/>
        <v>0</v>
      </c>
      <c r="FD43" s="242">
        <f t="shared" si="37"/>
        <v>0</v>
      </c>
      <c r="FE43" s="215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92"/>
      <c r="HA43" s="218">
        <f t="shared" si="38"/>
        <v>0</v>
      </c>
      <c r="HB43" s="255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  <c r="IL43" s="188"/>
      <c r="IM43" s="188"/>
      <c r="IN43" s="188"/>
      <c r="IO43" s="188"/>
      <c r="IP43" s="188"/>
      <c r="IQ43" s="188"/>
      <c r="IR43" s="66"/>
      <c r="IS43" s="92"/>
      <c r="IT43" s="10"/>
      <c r="IU43" s="10"/>
      <c r="IV43" s="10"/>
    </row>
    <row r="44" spans="1:256">
      <c r="A44" s="290" t="s">
        <v>117</v>
      </c>
      <c r="B44" s="91"/>
      <c r="C44" s="22">
        <f t="shared" si="46"/>
        <v>6</v>
      </c>
      <c r="D44" s="16">
        <f t="shared" si="45"/>
        <v>5</v>
      </c>
      <c r="E44" s="66">
        <f t="shared" si="47"/>
        <v>4</v>
      </c>
      <c r="F44" s="16">
        <f t="shared" si="48"/>
        <v>1</v>
      </c>
      <c r="G44" s="16">
        <f t="shared" si="49"/>
        <v>1</v>
      </c>
      <c r="H44" s="66">
        <f t="shared" si="50"/>
        <v>0</v>
      </c>
      <c r="I44" s="67">
        <f t="shared" si="51"/>
        <v>453</v>
      </c>
      <c r="J44" s="68">
        <f t="shared" ref="J44:J55" si="52">ABS(I44/C44)</f>
        <v>75.5</v>
      </c>
      <c r="K44" s="68">
        <f>ABS(I44*100/I1)</f>
        <v>13.245614035087719</v>
      </c>
      <c r="L44" s="67">
        <f>K1</f>
        <v>38</v>
      </c>
      <c r="M44" s="67">
        <f t="shared" si="26"/>
        <v>6</v>
      </c>
      <c r="N44" s="67">
        <f t="shared" ref="N44:N55" si="53">SUM(O44:Q44)</f>
        <v>0</v>
      </c>
      <c r="O44" s="67">
        <f t="shared" si="28"/>
        <v>0</v>
      </c>
      <c r="P44" s="67">
        <f t="shared" si="29"/>
        <v>0</v>
      </c>
      <c r="Q44" s="67">
        <f t="shared" si="30"/>
        <v>0</v>
      </c>
      <c r="R44" s="267">
        <f t="shared" si="31"/>
        <v>0</v>
      </c>
      <c r="S44" s="269">
        <f t="shared" si="32"/>
        <v>0</v>
      </c>
      <c r="T44" s="268">
        <f t="shared" si="33"/>
        <v>0</v>
      </c>
      <c r="U44" s="268">
        <f t="shared" si="34"/>
        <v>0</v>
      </c>
      <c r="V44" s="154">
        <f t="shared" si="35"/>
        <v>0</v>
      </c>
      <c r="W44" s="89"/>
      <c r="X44" s="215"/>
      <c r="Y44" s="66"/>
      <c r="Z44" s="66"/>
      <c r="AA44" s="66"/>
      <c r="AB44" s="66"/>
      <c r="AC44" s="66"/>
      <c r="AD44" s="296" t="s">
        <v>135</v>
      </c>
      <c r="AE44" s="296"/>
      <c r="AF44" s="66"/>
      <c r="AG44" s="66"/>
      <c r="AH44" s="66"/>
      <c r="AI44" s="66"/>
      <c r="AJ44" s="66"/>
      <c r="AK44" s="66"/>
      <c r="AL44" s="66"/>
      <c r="AM44" s="296" t="s">
        <v>135</v>
      </c>
      <c r="AN44" s="66"/>
      <c r="AO44" s="296" t="s">
        <v>135</v>
      </c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296" t="s">
        <v>136</v>
      </c>
      <c r="BA44" s="66"/>
      <c r="BB44" s="66"/>
      <c r="BC44" s="66"/>
      <c r="BD44" s="66"/>
      <c r="BE44" s="296" t="s">
        <v>135</v>
      </c>
      <c r="BF44" s="66"/>
      <c r="BG44" s="66"/>
      <c r="BH44" s="296" t="s">
        <v>135</v>
      </c>
      <c r="BI44" s="66"/>
      <c r="BJ44" s="66"/>
      <c r="BK44" s="66"/>
      <c r="BL44" s="66"/>
      <c r="BM44" s="66"/>
      <c r="BN44" s="66"/>
      <c r="BO44" s="91"/>
      <c r="BP44" s="222"/>
      <c r="BQ44" s="215"/>
      <c r="BR44" s="66"/>
      <c r="BS44" s="66"/>
      <c r="BT44" s="66"/>
      <c r="BU44" s="66"/>
      <c r="BV44" s="66"/>
      <c r="BW44" s="296">
        <v>90</v>
      </c>
      <c r="BX44" s="296"/>
      <c r="BY44" s="66"/>
      <c r="BZ44" s="66"/>
      <c r="CA44" s="66"/>
      <c r="CB44" s="66"/>
      <c r="CC44" s="66"/>
      <c r="CD44" s="66"/>
      <c r="CE44" s="66"/>
      <c r="CF44" s="296">
        <v>90</v>
      </c>
      <c r="CG44" s="66"/>
      <c r="CH44" s="296">
        <v>90</v>
      </c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296">
        <v>10</v>
      </c>
      <c r="CT44" s="66"/>
      <c r="CU44" s="66"/>
      <c r="CV44" s="66"/>
      <c r="CW44" s="66"/>
      <c r="CX44" s="296">
        <v>90</v>
      </c>
      <c r="CY44" s="66"/>
      <c r="CZ44" s="66"/>
      <c r="DA44" s="296">
        <v>83</v>
      </c>
      <c r="DB44" s="66"/>
      <c r="DC44" s="66"/>
      <c r="DD44" s="66"/>
      <c r="DE44" s="66"/>
      <c r="DF44" s="69"/>
      <c r="DG44" s="66"/>
      <c r="DH44" s="91"/>
      <c r="DI44" s="89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66"/>
      <c r="EE44" s="66"/>
      <c r="EF44" s="66"/>
      <c r="EG44" s="66"/>
      <c r="EH44" s="66"/>
      <c r="EI44" s="66"/>
      <c r="EJ44" s="66"/>
      <c r="EK44" s="66"/>
      <c r="EL44" s="296" t="s">
        <v>142</v>
      </c>
      <c r="EM44" s="66"/>
      <c r="EN44" s="66"/>
      <c r="EO44" s="66"/>
      <c r="EP44" s="66"/>
      <c r="EQ44" s="66"/>
      <c r="ER44" s="66"/>
      <c r="ES44" s="66"/>
      <c r="ET44" s="296" t="s">
        <v>141</v>
      </c>
      <c r="EU44" s="66"/>
      <c r="EV44" s="66"/>
      <c r="EW44" s="66"/>
      <c r="EX44" s="66"/>
      <c r="EY44" s="69"/>
      <c r="EZ44" s="66"/>
      <c r="FA44" s="69"/>
      <c r="FB44" s="249">
        <f t="shared" si="25"/>
        <v>0</v>
      </c>
      <c r="FC44" s="247">
        <f t="shared" si="36"/>
        <v>0</v>
      </c>
      <c r="FD44" s="242">
        <f t="shared" si="37"/>
        <v>0</v>
      </c>
      <c r="FE44" s="215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116"/>
      <c r="GZ44" s="117"/>
      <c r="HA44" s="218">
        <f t="shared" si="38"/>
        <v>0</v>
      </c>
      <c r="HB44" s="255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  <c r="IL44" s="188"/>
      <c r="IM44" s="188"/>
      <c r="IN44" s="188"/>
      <c r="IO44" s="188"/>
      <c r="IP44" s="188"/>
      <c r="IQ44" s="188"/>
      <c r="IR44" s="116"/>
      <c r="IS44" s="117"/>
      <c r="IT44" s="128"/>
      <c r="IU44" s="128"/>
      <c r="IV44" s="128"/>
    </row>
    <row r="45" spans="1:256" ht="13.5" customHeight="1">
      <c r="A45" s="290" t="s">
        <v>118</v>
      </c>
      <c r="B45" s="91"/>
      <c r="C45" s="22">
        <f t="shared" si="46"/>
        <v>2</v>
      </c>
      <c r="D45" s="16">
        <f t="shared" si="45"/>
        <v>2</v>
      </c>
      <c r="E45" s="66">
        <f t="shared" si="47"/>
        <v>2</v>
      </c>
      <c r="F45" s="16">
        <f t="shared" si="48"/>
        <v>0</v>
      </c>
      <c r="G45" s="16">
        <f t="shared" si="49"/>
        <v>0</v>
      </c>
      <c r="H45" s="66">
        <f t="shared" si="50"/>
        <v>0</v>
      </c>
      <c r="I45" s="67">
        <f t="shared" si="51"/>
        <v>180</v>
      </c>
      <c r="J45" s="68">
        <f t="shared" si="52"/>
        <v>90</v>
      </c>
      <c r="K45" s="68">
        <f>ABS(I45*100/I1)</f>
        <v>5.2631578947368425</v>
      </c>
      <c r="L45" s="67">
        <f>K1</f>
        <v>38</v>
      </c>
      <c r="M45" s="67">
        <f t="shared" si="26"/>
        <v>2</v>
      </c>
      <c r="N45" s="67">
        <f t="shared" si="53"/>
        <v>0</v>
      </c>
      <c r="O45" s="67">
        <f t="shared" si="28"/>
        <v>0</v>
      </c>
      <c r="P45" s="67">
        <f t="shared" si="29"/>
        <v>0</v>
      </c>
      <c r="Q45" s="67">
        <f t="shared" si="30"/>
        <v>0</v>
      </c>
      <c r="R45" s="267">
        <f t="shared" si="31"/>
        <v>0</v>
      </c>
      <c r="S45" s="269">
        <f t="shared" si="32"/>
        <v>0</v>
      </c>
      <c r="T45" s="268">
        <f t="shared" si="33"/>
        <v>0</v>
      </c>
      <c r="U45" s="268">
        <f t="shared" si="34"/>
        <v>0</v>
      </c>
      <c r="V45" s="154">
        <f t="shared" si="35"/>
        <v>0</v>
      </c>
      <c r="W45" s="89"/>
      <c r="X45" s="215"/>
      <c r="Y45" s="66"/>
      <c r="Z45" s="296" t="s">
        <v>135</v>
      </c>
      <c r="AA45" s="66"/>
      <c r="AB45" s="66"/>
      <c r="AC45" s="66"/>
      <c r="AD45" s="296" t="s">
        <v>135</v>
      </c>
      <c r="AE45" s="29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91"/>
      <c r="BP45" s="222"/>
      <c r="BQ45" s="215"/>
      <c r="BR45" s="66"/>
      <c r="BS45" s="296">
        <v>90</v>
      </c>
      <c r="BT45" s="66"/>
      <c r="BU45" s="66"/>
      <c r="BV45" s="66"/>
      <c r="BW45" s="296">
        <v>90</v>
      </c>
      <c r="BX45" s="29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9"/>
      <c r="DG45" s="66"/>
      <c r="DH45" s="91"/>
      <c r="DI45" s="89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9"/>
      <c r="EZ45" s="66"/>
      <c r="FA45" s="69"/>
      <c r="FB45" s="249">
        <f t="shared" si="25"/>
        <v>0</v>
      </c>
      <c r="FC45" s="247">
        <f t="shared" si="36"/>
        <v>0</v>
      </c>
      <c r="FD45" s="242">
        <f t="shared" si="37"/>
        <v>0</v>
      </c>
      <c r="FE45" s="215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116"/>
      <c r="GZ45" s="117"/>
      <c r="HA45" s="218">
        <f t="shared" si="38"/>
        <v>0</v>
      </c>
      <c r="HB45" s="255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  <c r="IL45" s="188"/>
      <c r="IM45" s="188"/>
      <c r="IN45" s="188"/>
      <c r="IO45" s="188"/>
      <c r="IP45" s="188"/>
      <c r="IQ45" s="188"/>
      <c r="IR45" s="116"/>
      <c r="IS45" s="117"/>
      <c r="IT45" s="128"/>
      <c r="IU45" s="128"/>
      <c r="IV45" s="128"/>
    </row>
    <row r="46" spans="1:256">
      <c r="A46" s="292" t="s">
        <v>119</v>
      </c>
      <c r="B46" s="223"/>
      <c r="C46" s="22">
        <f t="shared" si="46"/>
        <v>0</v>
      </c>
      <c r="D46" s="16">
        <f t="shared" si="45"/>
        <v>0</v>
      </c>
      <c r="E46" s="66">
        <f t="shared" si="47"/>
        <v>0</v>
      </c>
      <c r="F46" s="16">
        <f t="shared" si="48"/>
        <v>0</v>
      </c>
      <c r="G46" s="16">
        <f t="shared" si="49"/>
        <v>0</v>
      </c>
      <c r="H46" s="66">
        <f t="shared" si="50"/>
        <v>0</v>
      </c>
      <c r="I46" s="67">
        <f t="shared" si="51"/>
        <v>0</v>
      </c>
      <c r="J46" s="68" t="e">
        <f t="shared" si="52"/>
        <v>#DIV/0!</v>
      </c>
      <c r="K46" s="68">
        <f>ABS(I46*100/I1)</f>
        <v>0</v>
      </c>
      <c r="L46" s="67">
        <f>K1</f>
        <v>38</v>
      </c>
      <c r="M46" s="67">
        <f t="shared" si="26"/>
        <v>0</v>
      </c>
      <c r="N46" s="67">
        <f t="shared" si="53"/>
        <v>0</v>
      </c>
      <c r="O46" s="67">
        <f t="shared" si="28"/>
        <v>0</v>
      </c>
      <c r="P46" s="67">
        <f t="shared" si="29"/>
        <v>0</v>
      </c>
      <c r="Q46" s="67">
        <f t="shared" si="30"/>
        <v>0</v>
      </c>
      <c r="R46" s="267">
        <f t="shared" si="31"/>
        <v>0</v>
      </c>
      <c r="S46" s="269">
        <f t="shared" si="32"/>
        <v>0</v>
      </c>
      <c r="T46" s="268">
        <f t="shared" si="33"/>
        <v>0</v>
      </c>
      <c r="U46" s="268">
        <f t="shared" si="34"/>
        <v>0</v>
      </c>
      <c r="V46" s="154">
        <f t="shared" si="35"/>
        <v>0</v>
      </c>
      <c r="W46" s="89"/>
      <c r="X46" s="215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91"/>
      <c r="BP46" s="222"/>
      <c r="BQ46" s="215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9"/>
      <c r="DG46" s="66"/>
      <c r="DH46" s="91"/>
      <c r="DI46" s="89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9"/>
      <c r="EZ46" s="66"/>
      <c r="FA46" s="69"/>
      <c r="FB46" s="249">
        <f t="shared" si="25"/>
        <v>0</v>
      </c>
      <c r="FC46" s="247">
        <f t="shared" si="36"/>
        <v>0</v>
      </c>
      <c r="FD46" s="242">
        <f t="shared" si="37"/>
        <v>0</v>
      </c>
      <c r="FE46" s="215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116"/>
      <c r="GZ46" s="117"/>
      <c r="HA46" s="218">
        <f t="shared" si="38"/>
        <v>0</v>
      </c>
      <c r="HB46" s="255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  <c r="IL46" s="188"/>
      <c r="IM46" s="188"/>
      <c r="IN46" s="188"/>
      <c r="IO46" s="188"/>
      <c r="IP46" s="188"/>
      <c r="IQ46" s="188"/>
      <c r="IR46" s="116"/>
      <c r="IS46" s="117"/>
      <c r="IT46" s="128"/>
      <c r="IU46" s="128"/>
      <c r="IV46" s="128"/>
    </row>
    <row r="47" spans="1:256">
      <c r="A47" s="293" t="s">
        <v>120</v>
      </c>
      <c r="B47" s="70"/>
      <c r="C47" s="22">
        <f t="shared" si="46"/>
        <v>3</v>
      </c>
      <c r="D47" s="16">
        <f t="shared" si="45"/>
        <v>3</v>
      </c>
      <c r="E47" s="66">
        <f t="shared" si="47"/>
        <v>3</v>
      </c>
      <c r="F47" s="16">
        <f t="shared" si="48"/>
        <v>0</v>
      </c>
      <c r="G47" s="16">
        <f t="shared" si="49"/>
        <v>0</v>
      </c>
      <c r="H47" s="66">
        <f t="shared" si="50"/>
        <v>0</v>
      </c>
      <c r="I47" s="67">
        <f t="shared" si="51"/>
        <v>270</v>
      </c>
      <c r="J47" s="68">
        <f t="shared" si="52"/>
        <v>90</v>
      </c>
      <c r="K47" s="68">
        <f>ABS(I47*100/I1)</f>
        <v>7.8947368421052628</v>
      </c>
      <c r="L47" s="67">
        <f>K1</f>
        <v>38</v>
      </c>
      <c r="M47" s="67">
        <f t="shared" si="26"/>
        <v>3</v>
      </c>
      <c r="N47" s="67">
        <f t="shared" si="53"/>
        <v>0</v>
      </c>
      <c r="O47" s="67">
        <f t="shared" si="28"/>
        <v>0</v>
      </c>
      <c r="P47" s="67">
        <f t="shared" si="29"/>
        <v>0</v>
      </c>
      <c r="Q47" s="67">
        <f t="shared" si="30"/>
        <v>0</v>
      </c>
      <c r="R47" s="267">
        <f t="shared" si="31"/>
        <v>0</v>
      </c>
      <c r="S47" s="269">
        <f t="shared" si="32"/>
        <v>0</v>
      </c>
      <c r="T47" s="268">
        <f t="shared" si="33"/>
        <v>0</v>
      </c>
      <c r="U47" s="268">
        <f t="shared" si="34"/>
        <v>0</v>
      </c>
      <c r="V47" s="154">
        <f t="shared" si="35"/>
        <v>0</v>
      </c>
      <c r="W47" s="89"/>
      <c r="X47" s="215"/>
      <c r="Y47" s="66"/>
      <c r="Z47" s="66"/>
      <c r="AA47" s="66"/>
      <c r="AB47" s="66"/>
      <c r="AC47" s="66"/>
      <c r="AD47" s="66"/>
      <c r="AE47" s="66"/>
      <c r="AF47" s="66"/>
      <c r="AG47" s="66"/>
      <c r="AH47" s="296" t="s">
        <v>135</v>
      </c>
      <c r="AI47" s="66"/>
      <c r="AJ47" s="66"/>
      <c r="AK47" s="66"/>
      <c r="AL47" s="66"/>
      <c r="AM47" s="296" t="s">
        <v>135</v>
      </c>
      <c r="AN47" s="66"/>
      <c r="AO47" s="296" t="s">
        <v>135</v>
      </c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91"/>
      <c r="BP47" s="222"/>
      <c r="BQ47" s="215"/>
      <c r="BR47" s="66"/>
      <c r="BS47" s="66"/>
      <c r="BT47" s="66"/>
      <c r="BU47" s="66"/>
      <c r="BV47" s="66"/>
      <c r="BW47" s="66"/>
      <c r="BX47" s="66"/>
      <c r="BY47" s="66"/>
      <c r="BZ47" s="66"/>
      <c r="CA47" s="296">
        <v>90</v>
      </c>
      <c r="CB47" s="66"/>
      <c r="CC47" s="66"/>
      <c r="CD47" s="66"/>
      <c r="CE47" s="66"/>
      <c r="CF47" s="296">
        <v>90</v>
      </c>
      <c r="CG47" s="66"/>
      <c r="CH47" s="296">
        <v>90</v>
      </c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9"/>
      <c r="DG47" s="66"/>
      <c r="DH47" s="91"/>
      <c r="DI47" s="89"/>
      <c r="DJ47" s="90"/>
      <c r="DK47" s="90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9"/>
      <c r="EZ47" s="66"/>
      <c r="FA47" s="69"/>
      <c r="FB47" s="249">
        <f t="shared" si="25"/>
        <v>0</v>
      </c>
      <c r="FC47" s="247">
        <f t="shared" si="36"/>
        <v>0</v>
      </c>
      <c r="FD47" s="242">
        <f t="shared" si="37"/>
        <v>0</v>
      </c>
      <c r="FE47" s="215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116"/>
      <c r="GZ47" s="117"/>
      <c r="HA47" s="218">
        <f t="shared" si="38"/>
        <v>0</v>
      </c>
      <c r="HB47" s="255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  <c r="IL47" s="188"/>
      <c r="IM47" s="188"/>
      <c r="IN47" s="188"/>
      <c r="IO47" s="188"/>
      <c r="IP47" s="188"/>
      <c r="IQ47" s="188"/>
      <c r="IR47" s="116"/>
      <c r="IS47" s="117"/>
      <c r="IT47" s="128"/>
      <c r="IU47" s="128"/>
      <c r="IV47" s="128"/>
    </row>
    <row r="48" spans="1:256">
      <c r="A48" s="293" t="s">
        <v>121</v>
      </c>
      <c r="B48" s="70"/>
      <c r="C48" s="22">
        <f t="shared" si="46"/>
        <v>2</v>
      </c>
      <c r="D48" s="16">
        <f t="shared" si="45"/>
        <v>1</v>
      </c>
      <c r="E48" s="66">
        <f t="shared" si="47"/>
        <v>1</v>
      </c>
      <c r="F48" s="16">
        <f t="shared" si="48"/>
        <v>0</v>
      </c>
      <c r="G48" s="16">
        <f t="shared" si="49"/>
        <v>1</v>
      </c>
      <c r="H48" s="66">
        <f t="shared" si="50"/>
        <v>0</v>
      </c>
      <c r="I48" s="67">
        <f t="shared" si="51"/>
        <v>97</v>
      </c>
      <c r="J48" s="68">
        <f t="shared" si="52"/>
        <v>48.5</v>
      </c>
      <c r="K48" s="68">
        <f>ABS(I48*100/I1)</f>
        <v>2.8362573099415203</v>
      </c>
      <c r="L48" s="67">
        <f>K1</f>
        <v>38</v>
      </c>
      <c r="M48" s="67">
        <f t="shared" si="26"/>
        <v>2</v>
      </c>
      <c r="N48" s="67">
        <f t="shared" si="53"/>
        <v>0</v>
      </c>
      <c r="O48" s="67">
        <f t="shared" si="28"/>
        <v>0</v>
      </c>
      <c r="P48" s="67">
        <f t="shared" si="29"/>
        <v>0</v>
      </c>
      <c r="Q48" s="67">
        <f t="shared" si="30"/>
        <v>0</v>
      </c>
      <c r="R48" s="267">
        <f t="shared" si="31"/>
        <v>0</v>
      </c>
      <c r="S48" s="269">
        <f t="shared" si="32"/>
        <v>0</v>
      </c>
      <c r="T48" s="268">
        <f t="shared" si="33"/>
        <v>0</v>
      </c>
      <c r="U48" s="268">
        <f t="shared" si="34"/>
        <v>0</v>
      </c>
      <c r="V48" s="154">
        <f t="shared" si="35"/>
        <v>0</v>
      </c>
      <c r="W48" s="89"/>
      <c r="X48" s="215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296" t="s">
        <v>135</v>
      </c>
      <c r="BF48" s="66"/>
      <c r="BG48" s="66"/>
      <c r="BH48" s="296" t="s">
        <v>136</v>
      </c>
      <c r="BI48" s="66"/>
      <c r="BJ48" s="66"/>
      <c r="BK48" s="66"/>
      <c r="BL48" s="66"/>
      <c r="BM48" s="66"/>
      <c r="BN48" s="66"/>
      <c r="BO48" s="91"/>
      <c r="BP48" s="222"/>
      <c r="BQ48" s="215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296">
        <v>90</v>
      </c>
      <c r="CY48" s="66"/>
      <c r="CZ48" s="66"/>
      <c r="DA48" s="296">
        <v>7</v>
      </c>
      <c r="DB48" s="66"/>
      <c r="DC48" s="66"/>
      <c r="DD48" s="66"/>
      <c r="DE48" s="66"/>
      <c r="DF48" s="69"/>
      <c r="DG48" s="66"/>
      <c r="DH48" s="91"/>
      <c r="DI48" s="89"/>
      <c r="DJ48" s="90"/>
      <c r="DK48" s="90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296" t="s">
        <v>142</v>
      </c>
      <c r="EU48" s="66"/>
      <c r="EV48" s="66"/>
      <c r="EW48" s="66"/>
      <c r="EX48" s="66"/>
      <c r="EY48" s="69"/>
      <c r="EZ48" s="66"/>
      <c r="FA48" s="69"/>
      <c r="FB48" s="249">
        <f t="shared" si="25"/>
        <v>0</v>
      </c>
      <c r="FC48" s="247">
        <f t="shared" si="36"/>
        <v>0</v>
      </c>
      <c r="FD48" s="242">
        <f t="shared" si="37"/>
        <v>0</v>
      </c>
      <c r="FE48" s="215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116"/>
      <c r="GZ48" s="117"/>
      <c r="HA48" s="218">
        <f t="shared" si="38"/>
        <v>0</v>
      </c>
      <c r="HB48" s="255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  <c r="IL48" s="188"/>
      <c r="IM48" s="188"/>
      <c r="IN48" s="188"/>
      <c r="IO48" s="188"/>
      <c r="IP48" s="188"/>
      <c r="IQ48" s="188"/>
      <c r="IR48" s="116"/>
      <c r="IS48" s="117"/>
      <c r="IT48" s="128"/>
      <c r="IU48" s="128"/>
      <c r="IV48" s="128"/>
    </row>
    <row r="49" spans="1:256">
      <c r="A49" s="293" t="s">
        <v>122</v>
      </c>
      <c r="B49" s="70"/>
      <c r="C49" s="22">
        <f t="shared" si="46"/>
        <v>4</v>
      </c>
      <c r="D49" s="16">
        <f t="shared" si="45"/>
        <v>4</v>
      </c>
      <c r="E49" s="66">
        <f t="shared" si="47"/>
        <v>4</v>
      </c>
      <c r="F49" s="16">
        <f t="shared" si="48"/>
        <v>0</v>
      </c>
      <c r="G49" s="16">
        <f t="shared" si="49"/>
        <v>0</v>
      </c>
      <c r="H49" s="66">
        <f t="shared" si="50"/>
        <v>0</v>
      </c>
      <c r="I49" s="67">
        <f t="shared" si="51"/>
        <v>360</v>
      </c>
      <c r="J49" s="68">
        <f>ABS(I49/C49)</f>
        <v>90</v>
      </c>
      <c r="K49" s="68">
        <f>ABS(I49*100/I1)</f>
        <v>10.526315789473685</v>
      </c>
      <c r="L49" s="67">
        <f>K1</f>
        <v>38</v>
      </c>
      <c r="M49" s="67">
        <f t="shared" si="26"/>
        <v>4</v>
      </c>
      <c r="N49" s="67">
        <f>SUM(O49:Q49)</f>
        <v>0</v>
      </c>
      <c r="O49" s="67">
        <f t="shared" si="28"/>
        <v>0</v>
      </c>
      <c r="P49" s="67">
        <f t="shared" si="29"/>
        <v>0</v>
      </c>
      <c r="Q49" s="67">
        <f t="shared" si="30"/>
        <v>0</v>
      </c>
      <c r="R49" s="267">
        <f t="shared" si="31"/>
        <v>0</v>
      </c>
      <c r="S49" s="269">
        <f t="shared" si="32"/>
        <v>0</v>
      </c>
      <c r="T49" s="268">
        <f t="shared" si="33"/>
        <v>0</v>
      </c>
      <c r="U49" s="268">
        <f t="shared" si="34"/>
        <v>0</v>
      </c>
      <c r="V49" s="154">
        <f t="shared" si="35"/>
        <v>0</v>
      </c>
      <c r="W49" s="89"/>
      <c r="X49" s="215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296" t="s">
        <v>135</v>
      </c>
      <c r="AN49" s="66"/>
      <c r="AO49" s="296" t="s">
        <v>135</v>
      </c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296" t="s">
        <v>135</v>
      </c>
      <c r="BA49" s="66"/>
      <c r="BB49" s="66"/>
      <c r="BC49" s="66"/>
      <c r="BD49" s="66"/>
      <c r="BE49" s="66"/>
      <c r="BF49" s="66"/>
      <c r="BG49" s="66"/>
      <c r="BH49" s="296" t="s">
        <v>135</v>
      </c>
      <c r="BI49" s="66"/>
      <c r="BJ49" s="66"/>
      <c r="BK49" s="66"/>
      <c r="BL49" s="66"/>
      <c r="BM49" s="66"/>
      <c r="BN49" s="66"/>
      <c r="BO49" s="91"/>
      <c r="BP49" s="222"/>
      <c r="BQ49" s="215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296">
        <v>90</v>
      </c>
      <c r="CG49" s="66"/>
      <c r="CH49" s="296">
        <v>90</v>
      </c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296">
        <v>90</v>
      </c>
      <c r="CT49" s="66"/>
      <c r="CU49" s="66"/>
      <c r="CV49" s="66"/>
      <c r="CW49" s="66"/>
      <c r="CX49" s="66"/>
      <c r="CY49" s="66"/>
      <c r="CZ49" s="66"/>
      <c r="DA49" s="296">
        <v>90</v>
      </c>
      <c r="DB49" s="66"/>
      <c r="DC49" s="66"/>
      <c r="DD49" s="66"/>
      <c r="DE49" s="66"/>
      <c r="DF49" s="69"/>
      <c r="DG49" s="66"/>
      <c r="DH49" s="91"/>
      <c r="DI49" s="89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9"/>
      <c r="EZ49" s="66"/>
      <c r="FA49" s="69"/>
      <c r="FB49" s="249">
        <f t="shared" si="25"/>
        <v>0</v>
      </c>
      <c r="FC49" s="247">
        <f t="shared" si="36"/>
        <v>0</v>
      </c>
      <c r="FD49" s="242">
        <f t="shared" si="37"/>
        <v>0</v>
      </c>
      <c r="FE49" s="215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116"/>
      <c r="GZ49" s="117"/>
      <c r="HA49" s="218">
        <f t="shared" si="38"/>
        <v>0</v>
      </c>
      <c r="HB49" s="255"/>
      <c r="HC49" s="188"/>
      <c r="HD49" s="188"/>
      <c r="HE49" s="188"/>
      <c r="HF49" s="188"/>
      <c r="HG49" s="188"/>
      <c r="HH49" s="188"/>
      <c r="HI49" s="188"/>
      <c r="HJ49" s="188"/>
      <c r="HK49" s="188"/>
      <c r="HL49" s="188"/>
      <c r="HM49" s="188"/>
      <c r="HN49" s="188"/>
      <c r="HO49" s="188"/>
      <c r="HP49" s="188"/>
      <c r="HQ49" s="188"/>
      <c r="HR49" s="188"/>
      <c r="HS49" s="188"/>
      <c r="HT49" s="188"/>
      <c r="HU49" s="188"/>
      <c r="HV49" s="188"/>
      <c r="HW49" s="188"/>
      <c r="HX49" s="188"/>
      <c r="HY49" s="188"/>
      <c r="HZ49" s="188"/>
      <c r="IA49" s="188"/>
      <c r="IB49" s="188"/>
      <c r="IC49" s="188"/>
      <c r="ID49" s="188"/>
      <c r="IE49" s="188"/>
      <c r="IF49" s="188"/>
      <c r="IG49" s="188"/>
      <c r="IH49" s="188"/>
      <c r="II49" s="188"/>
      <c r="IJ49" s="188"/>
      <c r="IK49" s="188"/>
      <c r="IL49" s="188"/>
      <c r="IM49" s="188"/>
      <c r="IN49" s="188"/>
      <c r="IO49" s="188"/>
      <c r="IP49" s="188"/>
      <c r="IQ49" s="188"/>
      <c r="IR49" s="116"/>
      <c r="IS49" s="117"/>
      <c r="IT49" s="128"/>
      <c r="IU49" s="128"/>
      <c r="IV49" s="128"/>
    </row>
    <row r="50" spans="1:256">
      <c r="A50" s="294" t="s">
        <v>123</v>
      </c>
      <c r="B50" s="70"/>
      <c r="C50" s="22">
        <f t="shared" si="46"/>
        <v>1</v>
      </c>
      <c r="D50" s="16">
        <f t="shared" si="45"/>
        <v>1</v>
      </c>
      <c r="E50" s="66">
        <f t="shared" si="47"/>
        <v>1</v>
      </c>
      <c r="F50" s="16">
        <f t="shared" si="48"/>
        <v>0</v>
      </c>
      <c r="G50" s="16">
        <f t="shared" si="49"/>
        <v>0</v>
      </c>
      <c r="H50" s="66">
        <f t="shared" si="50"/>
        <v>0</v>
      </c>
      <c r="I50" s="67">
        <f t="shared" si="51"/>
        <v>90</v>
      </c>
      <c r="J50" s="68">
        <f t="shared" si="52"/>
        <v>90</v>
      </c>
      <c r="K50" s="68">
        <f>ABS(I50*100/I1)</f>
        <v>2.6315789473684212</v>
      </c>
      <c r="L50" s="67">
        <f>K1</f>
        <v>38</v>
      </c>
      <c r="M50" s="67">
        <f t="shared" si="26"/>
        <v>1</v>
      </c>
      <c r="N50" s="67">
        <f t="shared" si="53"/>
        <v>0</v>
      </c>
      <c r="O50" s="67">
        <f t="shared" si="28"/>
        <v>0</v>
      </c>
      <c r="P50" s="67">
        <f t="shared" si="29"/>
        <v>0</v>
      </c>
      <c r="Q50" s="67">
        <f t="shared" si="30"/>
        <v>0</v>
      </c>
      <c r="R50" s="267">
        <f t="shared" si="31"/>
        <v>0</v>
      </c>
      <c r="S50" s="269">
        <f t="shared" si="32"/>
        <v>0</v>
      </c>
      <c r="T50" s="268">
        <f t="shared" si="33"/>
        <v>0</v>
      </c>
      <c r="U50" s="268">
        <f t="shared" si="34"/>
        <v>0</v>
      </c>
      <c r="V50" s="154">
        <f t="shared" si="35"/>
        <v>0</v>
      </c>
      <c r="W50" s="89"/>
      <c r="X50" s="215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296" t="s">
        <v>135</v>
      </c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91"/>
      <c r="BP50" s="222"/>
      <c r="BQ50" s="215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296">
        <v>90</v>
      </c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9"/>
      <c r="DG50" s="66"/>
      <c r="DH50" s="91"/>
      <c r="DI50" s="89"/>
      <c r="DJ50" s="90"/>
      <c r="DK50" s="90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9"/>
      <c r="EZ50" s="66"/>
      <c r="FA50" s="69"/>
      <c r="FB50" s="249">
        <f t="shared" si="25"/>
        <v>0</v>
      </c>
      <c r="FC50" s="247">
        <f t="shared" si="36"/>
        <v>0</v>
      </c>
      <c r="FD50" s="242">
        <f t="shared" si="37"/>
        <v>0</v>
      </c>
      <c r="FE50" s="215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116"/>
      <c r="GZ50" s="117"/>
      <c r="HA50" s="218">
        <f t="shared" si="38"/>
        <v>0</v>
      </c>
      <c r="HB50" s="255"/>
      <c r="HC50" s="188"/>
      <c r="HD50" s="188"/>
      <c r="HE50" s="188"/>
      <c r="HF50" s="188"/>
      <c r="HG50" s="188"/>
      <c r="HH50" s="188"/>
      <c r="HI50" s="188"/>
      <c r="HJ50" s="188"/>
      <c r="HK50" s="188"/>
      <c r="HL50" s="188"/>
      <c r="HM50" s="188"/>
      <c r="HN50" s="188"/>
      <c r="HO50" s="188"/>
      <c r="HP50" s="188"/>
      <c r="HQ50" s="188"/>
      <c r="HR50" s="188"/>
      <c r="HS50" s="188"/>
      <c r="HT50" s="188"/>
      <c r="HU50" s="188"/>
      <c r="HV50" s="188"/>
      <c r="HW50" s="188"/>
      <c r="HX50" s="188"/>
      <c r="HY50" s="188"/>
      <c r="HZ50" s="188"/>
      <c r="IA50" s="188"/>
      <c r="IB50" s="188"/>
      <c r="IC50" s="188"/>
      <c r="ID50" s="188"/>
      <c r="IE50" s="188"/>
      <c r="IF50" s="188"/>
      <c r="IG50" s="188"/>
      <c r="IH50" s="188"/>
      <c r="II50" s="188"/>
      <c r="IJ50" s="188"/>
      <c r="IK50" s="188"/>
      <c r="IL50" s="188"/>
      <c r="IM50" s="188"/>
      <c r="IN50" s="188"/>
      <c r="IO50" s="188"/>
      <c r="IP50" s="188"/>
      <c r="IQ50" s="188"/>
      <c r="IR50" s="116"/>
      <c r="IS50" s="117"/>
      <c r="IT50" s="128"/>
      <c r="IU50" s="128"/>
      <c r="IV50" s="128"/>
    </row>
    <row r="51" spans="1:256">
      <c r="A51" s="293" t="s">
        <v>124</v>
      </c>
      <c r="B51" s="70"/>
      <c r="C51" s="22">
        <f t="shared" si="46"/>
        <v>0</v>
      </c>
      <c r="D51" s="16">
        <f t="shared" si="45"/>
        <v>0</v>
      </c>
      <c r="E51" s="66">
        <f t="shared" si="47"/>
        <v>0</v>
      </c>
      <c r="F51" s="16">
        <f t="shared" si="48"/>
        <v>0</v>
      </c>
      <c r="G51" s="16">
        <f t="shared" si="49"/>
        <v>0</v>
      </c>
      <c r="H51" s="66">
        <f t="shared" si="50"/>
        <v>0</v>
      </c>
      <c r="I51" s="67">
        <f t="shared" si="51"/>
        <v>0</v>
      </c>
      <c r="J51" s="68" t="e">
        <f t="shared" si="52"/>
        <v>#DIV/0!</v>
      </c>
      <c r="K51" s="68">
        <f>ABS(I51*100/I1)</f>
        <v>0</v>
      </c>
      <c r="L51" s="67">
        <f>K1</f>
        <v>38</v>
      </c>
      <c r="M51" s="67">
        <f t="shared" si="26"/>
        <v>0</v>
      </c>
      <c r="N51" s="67">
        <f t="shared" si="53"/>
        <v>0</v>
      </c>
      <c r="O51" s="67">
        <f t="shared" si="28"/>
        <v>0</v>
      </c>
      <c r="P51" s="67">
        <f t="shared" si="29"/>
        <v>0</v>
      </c>
      <c r="Q51" s="67">
        <f t="shared" si="30"/>
        <v>0</v>
      </c>
      <c r="R51" s="267">
        <f t="shared" si="31"/>
        <v>0</v>
      </c>
      <c r="S51" s="269">
        <f t="shared" si="32"/>
        <v>0</v>
      </c>
      <c r="T51" s="268">
        <f t="shared" si="33"/>
        <v>0</v>
      </c>
      <c r="U51" s="268">
        <f t="shared" si="34"/>
        <v>0</v>
      </c>
      <c r="V51" s="154">
        <f t="shared" si="35"/>
        <v>0</v>
      </c>
      <c r="W51" s="89"/>
      <c r="X51" s="215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91"/>
      <c r="BP51" s="222"/>
      <c r="BQ51" s="215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9"/>
      <c r="DG51" s="66"/>
      <c r="DH51" s="91"/>
      <c r="DI51" s="89"/>
      <c r="DJ51" s="90"/>
      <c r="DK51" s="90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9"/>
      <c r="EZ51" s="66"/>
      <c r="FA51" s="69"/>
      <c r="FB51" s="249">
        <f t="shared" si="25"/>
        <v>0</v>
      </c>
      <c r="FC51" s="247">
        <f t="shared" si="36"/>
        <v>0</v>
      </c>
      <c r="FD51" s="242">
        <f t="shared" si="37"/>
        <v>0</v>
      </c>
      <c r="FE51" s="215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116"/>
      <c r="GZ51" s="117"/>
      <c r="HA51" s="218">
        <f t="shared" si="38"/>
        <v>0</v>
      </c>
      <c r="HB51" s="255"/>
      <c r="HC51" s="188"/>
      <c r="HD51" s="188"/>
      <c r="HE51" s="188"/>
      <c r="HF51" s="188"/>
      <c r="HG51" s="188"/>
      <c r="HH51" s="188"/>
      <c r="HI51" s="188"/>
      <c r="HJ51" s="188"/>
      <c r="HK51" s="188"/>
      <c r="HL51" s="188"/>
      <c r="HM51" s="188"/>
      <c r="HN51" s="188"/>
      <c r="HO51" s="188"/>
      <c r="HP51" s="188"/>
      <c r="HQ51" s="188"/>
      <c r="HR51" s="188"/>
      <c r="HS51" s="188"/>
      <c r="HT51" s="188"/>
      <c r="HU51" s="188"/>
      <c r="HV51" s="188"/>
      <c r="HW51" s="188"/>
      <c r="HX51" s="188"/>
      <c r="HY51" s="188"/>
      <c r="HZ51" s="188"/>
      <c r="IA51" s="188"/>
      <c r="IB51" s="188"/>
      <c r="IC51" s="188"/>
      <c r="ID51" s="188"/>
      <c r="IE51" s="188"/>
      <c r="IF51" s="188"/>
      <c r="IG51" s="188"/>
      <c r="IH51" s="188"/>
      <c r="II51" s="188"/>
      <c r="IJ51" s="188"/>
      <c r="IK51" s="188"/>
      <c r="IL51" s="188"/>
      <c r="IM51" s="188"/>
      <c r="IN51" s="188"/>
      <c r="IO51" s="188"/>
      <c r="IP51" s="188"/>
      <c r="IQ51" s="188"/>
      <c r="IR51" s="116"/>
      <c r="IS51" s="117"/>
      <c r="IT51" s="128"/>
      <c r="IU51" s="128"/>
      <c r="IV51" s="128"/>
    </row>
    <row r="52" spans="1:256" ht="12.75" customHeight="1">
      <c r="A52" s="293" t="s">
        <v>125</v>
      </c>
      <c r="B52" s="70"/>
      <c r="C52" s="22">
        <f t="shared" si="46"/>
        <v>1</v>
      </c>
      <c r="D52" s="16">
        <f t="shared" si="45"/>
        <v>1</v>
      </c>
      <c r="E52" s="66">
        <f t="shared" si="47"/>
        <v>1</v>
      </c>
      <c r="F52" s="16">
        <f t="shared" si="48"/>
        <v>0</v>
      </c>
      <c r="G52" s="16">
        <f t="shared" si="49"/>
        <v>0</v>
      </c>
      <c r="H52" s="66">
        <f t="shared" si="50"/>
        <v>0</v>
      </c>
      <c r="I52" s="67">
        <f t="shared" si="51"/>
        <v>90</v>
      </c>
      <c r="J52" s="68">
        <f t="shared" si="52"/>
        <v>90</v>
      </c>
      <c r="K52" s="68">
        <f>ABS(I52*100/I1)</f>
        <v>2.6315789473684212</v>
      </c>
      <c r="L52" s="67">
        <f>K1</f>
        <v>38</v>
      </c>
      <c r="M52" s="67">
        <f t="shared" si="26"/>
        <v>1</v>
      </c>
      <c r="N52" s="67">
        <f t="shared" si="53"/>
        <v>0</v>
      </c>
      <c r="O52" s="67">
        <f t="shared" si="28"/>
        <v>0</v>
      </c>
      <c r="P52" s="67">
        <f t="shared" si="29"/>
        <v>0</v>
      </c>
      <c r="Q52" s="67">
        <f t="shared" si="30"/>
        <v>0</v>
      </c>
      <c r="R52" s="267">
        <f t="shared" si="31"/>
        <v>0</v>
      </c>
      <c r="S52" s="269">
        <f t="shared" si="32"/>
        <v>0</v>
      </c>
      <c r="T52" s="268">
        <f t="shared" si="33"/>
        <v>0</v>
      </c>
      <c r="U52" s="268">
        <f t="shared" si="34"/>
        <v>0</v>
      </c>
      <c r="V52" s="154">
        <f t="shared" si="35"/>
        <v>0</v>
      </c>
      <c r="W52" s="89"/>
      <c r="X52" s="215"/>
      <c r="Y52" s="66"/>
      <c r="Z52" s="296" t="s">
        <v>135</v>
      </c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91"/>
      <c r="BP52" s="222"/>
      <c r="BQ52" s="215"/>
      <c r="BR52" s="66"/>
      <c r="BS52" s="296">
        <v>90</v>
      </c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9"/>
      <c r="DG52" s="66"/>
      <c r="DH52" s="91"/>
      <c r="DI52" s="89"/>
      <c r="DJ52" s="90"/>
      <c r="DK52" s="90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9"/>
      <c r="EZ52" s="66"/>
      <c r="FA52" s="69"/>
      <c r="FB52" s="249">
        <f t="shared" si="25"/>
        <v>0</v>
      </c>
      <c r="FC52" s="247">
        <f t="shared" si="36"/>
        <v>0</v>
      </c>
      <c r="FD52" s="242">
        <f t="shared" si="37"/>
        <v>0</v>
      </c>
      <c r="FE52" s="215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116"/>
      <c r="GZ52" s="117"/>
      <c r="HA52" s="218">
        <f t="shared" si="38"/>
        <v>0</v>
      </c>
      <c r="HB52" s="255"/>
      <c r="HC52" s="188"/>
      <c r="HD52" s="188"/>
      <c r="HE52" s="188"/>
      <c r="HF52" s="188"/>
      <c r="HG52" s="188"/>
      <c r="HH52" s="188"/>
      <c r="HI52" s="188"/>
      <c r="HJ52" s="188"/>
      <c r="HK52" s="188"/>
      <c r="HL52" s="188"/>
      <c r="HM52" s="188"/>
      <c r="HN52" s="188"/>
      <c r="HO52" s="188"/>
      <c r="HP52" s="188"/>
      <c r="HQ52" s="188"/>
      <c r="HR52" s="188"/>
      <c r="HS52" s="188"/>
      <c r="HT52" s="188"/>
      <c r="HU52" s="188"/>
      <c r="HV52" s="188"/>
      <c r="HW52" s="188"/>
      <c r="HX52" s="188"/>
      <c r="HY52" s="188"/>
      <c r="HZ52" s="188"/>
      <c r="IA52" s="188"/>
      <c r="IB52" s="188"/>
      <c r="IC52" s="188"/>
      <c r="ID52" s="188"/>
      <c r="IE52" s="188"/>
      <c r="IF52" s="188"/>
      <c r="IG52" s="188"/>
      <c r="IH52" s="188"/>
      <c r="II52" s="188"/>
      <c r="IJ52" s="188"/>
      <c r="IK52" s="188"/>
      <c r="IL52" s="188"/>
      <c r="IM52" s="188"/>
      <c r="IN52" s="188"/>
      <c r="IO52" s="188"/>
      <c r="IP52" s="188"/>
      <c r="IQ52" s="188"/>
      <c r="IR52" s="116"/>
      <c r="IS52" s="117"/>
      <c r="IT52" s="128"/>
      <c r="IU52" s="128"/>
      <c r="IV52" s="128"/>
    </row>
    <row r="53" spans="1:256">
      <c r="A53" s="294" t="s">
        <v>126</v>
      </c>
      <c r="B53" s="70"/>
      <c r="C53" s="22">
        <f t="shared" si="46"/>
        <v>0</v>
      </c>
      <c r="D53" s="16">
        <f t="shared" si="45"/>
        <v>0</v>
      </c>
      <c r="E53" s="66">
        <f t="shared" si="47"/>
        <v>0</v>
      </c>
      <c r="F53" s="16">
        <f t="shared" si="48"/>
        <v>0</v>
      </c>
      <c r="G53" s="16">
        <f t="shared" si="49"/>
        <v>0</v>
      </c>
      <c r="H53" s="66">
        <f t="shared" si="50"/>
        <v>0</v>
      </c>
      <c r="I53" s="67">
        <f t="shared" si="51"/>
        <v>0</v>
      </c>
      <c r="J53" s="68" t="e">
        <f t="shared" si="52"/>
        <v>#DIV/0!</v>
      </c>
      <c r="K53" s="68">
        <f>ABS(I53*100/I1)</f>
        <v>0</v>
      </c>
      <c r="L53" s="67">
        <f>K1</f>
        <v>38</v>
      </c>
      <c r="M53" s="67">
        <f t="shared" si="26"/>
        <v>0</v>
      </c>
      <c r="N53" s="67">
        <f t="shared" si="53"/>
        <v>0</v>
      </c>
      <c r="O53" s="67">
        <f t="shared" si="28"/>
        <v>0</v>
      </c>
      <c r="P53" s="67">
        <f t="shared" si="29"/>
        <v>0</v>
      </c>
      <c r="Q53" s="67">
        <f t="shared" si="30"/>
        <v>0</v>
      </c>
      <c r="R53" s="267">
        <f t="shared" si="31"/>
        <v>0</v>
      </c>
      <c r="S53" s="269">
        <f t="shared" si="32"/>
        <v>0</v>
      </c>
      <c r="T53" s="268">
        <f t="shared" si="33"/>
        <v>0</v>
      </c>
      <c r="U53" s="268">
        <f t="shared" si="34"/>
        <v>0</v>
      </c>
      <c r="V53" s="154">
        <f t="shared" si="35"/>
        <v>0</v>
      </c>
      <c r="W53" s="89"/>
      <c r="X53" s="215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91"/>
      <c r="BP53" s="222"/>
      <c r="BQ53" s="215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9"/>
      <c r="DG53" s="66"/>
      <c r="DH53" s="91"/>
      <c r="DI53" s="89"/>
      <c r="DJ53" s="90"/>
      <c r="DK53" s="90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9"/>
      <c r="EZ53" s="66"/>
      <c r="FA53" s="69"/>
      <c r="FB53" s="249">
        <f t="shared" si="25"/>
        <v>0</v>
      </c>
      <c r="FC53" s="247">
        <f t="shared" si="36"/>
        <v>0</v>
      </c>
      <c r="FD53" s="242">
        <f t="shared" si="37"/>
        <v>0</v>
      </c>
      <c r="FE53" s="215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116"/>
      <c r="GZ53" s="117"/>
      <c r="HA53" s="218">
        <f t="shared" si="38"/>
        <v>0</v>
      </c>
      <c r="HB53" s="255"/>
      <c r="HC53" s="188"/>
      <c r="HD53" s="188"/>
      <c r="HE53" s="188"/>
      <c r="HF53" s="188"/>
      <c r="HG53" s="188"/>
      <c r="HH53" s="188"/>
      <c r="HI53" s="188"/>
      <c r="HJ53" s="188"/>
      <c r="HK53" s="188"/>
      <c r="HL53" s="188"/>
      <c r="HM53" s="188"/>
      <c r="HN53" s="188"/>
      <c r="HO53" s="188"/>
      <c r="HP53" s="188"/>
      <c r="HQ53" s="188"/>
      <c r="HR53" s="188"/>
      <c r="HS53" s="188"/>
      <c r="HT53" s="188"/>
      <c r="HU53" s="188"/>
      <c r="HV53" s="188"/>
      <c r="HW53" s="188"/>
      <c r="HX53" s="188"/>
      <c r="HY53" s="188"/>
      <c r="HZ53" s="188"/>
      <c r="IA53" s="188"/>
      <c r="IB53" s="188"/>
      <c r="IC53" s="188"/>
      <c r="ID53" s="188"/>
      <c r="IE53" s="188"/>
      <c r="IF53" s="188"/>
      <c r="IG53" s="188"/>
      <c r="IH53" s="188"/>
      <c r="II53" s="188"/>
      <c r="IJ53" s="188"/>
      <c r="IK53" s="188"/>
      <c r="IL53" s="188"/>
      <c r="IM53" s="188"/>
      <c r="IN53" s="188"/>
      <c r="IO53" s="188"/>
      <c r="IP53" s="188"/>
      <c r="IQ53" s="188"/>
      <c r="IR53" s="116"/>
      <c r="IS53" s="117"/>
      <c r="IT53" s="128"/>
      <c r="IU53" s="128"/>
      <c r="IV53" s="128"/>
    </row>
    <row r="54" spans="1:256">
      <c r="A54" s="293" t="s">
        <v>127</v>
      </c>
      <c r="B54" s="70"/>
      <c r="C54" s="22">
        <f t="shared" si="46"/>
        <v>6</v>
      </c>
      <c r="D54" s="16">
        <f t="shared" si="45"/>
        <v>6</v>
      </c>
      <c r="E54" s="66">
        <f t="shared" si="47"/>
        <v>6</v>
      </c>
      <c r="F54" s="16">
        <f t="shared" si="48"/>
        <v>0</v>
      </c>
      <c r="G54" s="16">
        <f t="shared" si="49"/>
        <v>0</v>
      </c>
      <c r="H54" s="66">
        <f t="shared" si="50"/>
        <v>0</v>
      </c>
      <c r="I54" s="67">
        <f t="shared" si="51"/>
        <v>540</v>
      </c>
      <c r="J54" s="68">
        <f t="shared" si="52"/>
        <v>90</v>
      </c>
      <c r="K54" s="68">
        <f>ABS(I54*100/I1)</f>
        <v>15.789473684210526</v>
      </c>
      <c r="L54" s="67">
        <f>K1</f>
        <v>38</v>
      </c>
      <c r="M54" s="67">
        <f t="shared" si="26"/>
        <v>6</v>
      </c>
      <c r="N54" s="67">
        <f t="shared" si="53"/>
        <v>0</v>
      </c>
      <c r="O54" s="67">
        <f t="shared" si="28"/>
        <v>0</v>
      </c>
      <c r="P54" s="67">
        <f t="shared" si="29"/>
        <v>0</v>
      </c>
      <c r="Q54" s="67">
        <f t="shared" si="30"/>
        <v>0</v>
      </c>
      <c r="R54" s="267">
        <f t="shared" si="31"/>
        <v>0</v>
      </c>
      <c r="S54" s="269">
        <f t="shared" si="32"/>
        <v>0</v>
      </c>
      <c r="T54" s="268">
        <f t="shared" si="33"/>
        <v>0</v>
      </c>
      <c r="U54" s="268">
        <f t="shared" si="34"/>
        <v>0</v>
      </c>
      <c r="V54" s="154">
        <f t="shared" si="35"/>
        <v>0</v>
      </c>
      <c r="W54" s="89"/>
      <c r="X54" s="215"/>
      <c r="Y54" s="66"/>
      <c r="Z54" s="296" t="s">
        <v>135</v>
      </c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296" t="s">
        <v>135</v>
      </c>
      <c r="AN54" s="66"/>
      <c r="AO54" s="296" t="s">
        <v>135</v>
      </c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296" t="s">
        <v>135</v>
      </c>
      <c r="BA54" s="66"/>
      <c r="BB54" s="66"/>
      <c r="BC54" s="66"/>
      <c r="BD54" s="66"/>
      <c r="BE54" s="296" t="s">
        <v>135</v>
      </c>
      <c r="BF54" s="66"/>
      <c r="BG54" s="66"/>
      <c r="BH54" s="296" t="s">
        <v>135</v>
      </c>
      <c r="BI54" s="66"/>
      <c r="BJ54" s="66"/>
      <c r="BK54" s="66"/>
      <c r="BL54" s="66"/>
      <c r="BM54" s="66"/>
      <c r="BN54" s="66"/>
      <c r="BO54" s="91"/>
      <c r="BP54" s="222"/>
      <c r="BQ54" s="215"/>
      <c r="BR54" s="66"/>
      <c r="BS54" s="296">
        <v>90</v>
      </c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296">
        <v>90</v>
      </c>
      <c r="CG54" s="66"/>
      <c r="CH54" s="296">
        <v>90</v>
      </c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296">
        <v>90</v>
      </c>
      <c r="CT54" s="66"/>
      <c r="CU54" s="66"/>
      <c r="CV54" s="66"/>
      <c r="CW54" s="66"/>
      <c r="CX54" s="296">
        <v>90</v>
      </c>
      <c r="CY54" s="66"/>
      <c r="CZ54" s="66"/>
      <c r="DA54" s="296">
        <v>90</v>
      </c>
      <c r="DB54" s="66"/>
      <c r="DC54" s="66"/>
      <c r="DD54" s="66"/>
      <c r="DE54" s="66"/>
      <c r="DF54" s="69"/>
      <c r="DG54" s="66"/>
      <c r="DH54" s="91"/>
      <c r="DI54" s="89"/>
      <c r="DJ54" s="90"/>
      <c r="DK54" s="90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9"/>
      <c r="EZ54" s="66"/>
      <c r="FA54" s="69"/>
      <c r="FB54" s="249">
        <f t="shared" si="25"/>
        <v>0</v>
      </c>
      <c r="FC54" s="247">
        <f t="shared" si="36"/>
        <v>0</v>
      </c>
      <c r="FD54" s="242">
        <f t="shared" si="37"/>
        <v>0</v>
      </c>
      <c r="FE54" s="215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116"/>
      <c r="GZ54" s="117"/>
      <c r="HA54" s="218">
        <f t="shared" si="38"/>
        <v>0</v>
      </c>
      <c r="HB54" s="255"/>
      <c r="HC54" s="188"/>
      <c r="HD54" s="188"/>
      <c r="HE54" s="188"/>
      <c r="HF54" s="188"/>
      <c r="HG54" s="188"/>
      <c r="HH54" s="188"/>
      <c r="HI54" s="188"/>
      <c r="HJ54" s="188"/>
      <c r="HK54" s="188"/>
      <c r="HL54" s="188"/>
      <c r="HM54" s="188"/>
      <c r="HN54" s="188"/>
      <c r="HO54" s="188"/>
      <c r="HP54" s="188"/>
      <c r="HQ54" s="188"/>
      <c r="HR54" s="188"/>
      <c r="HS54" s="188"/>
      <c r="HT54" s="188"/>
      <c r="HU54" s="188"/>
      <c r="HV54" s="188"/>
      <c r="HW54" s="188"/>
      <c r="HX54" s="188"/>
      <c r="HY54" s="188"/>
      <c r="HZ54" s="188"/>
      <c r="IA54" s="188"/>
      <c r="IB54" s="188"/>
      <c r="IC54" s="188"/>
      <c r="ID54" s="188"/>
      <c r="IE54" s="188"/>
      <c r="IF54" s="188"/>
      <c r="IG54" s="188"/>
      <c r="IH54" s="188"/>
      <c r="II54" s="188"/>
      <c r="IJ54" s="188"/>
      <c r="IK54" s="188"/>
      <c r="IL54" s="188"/>
      <c r="IM54" s="188"/>
      <c r="IN54" s="188"/>
      <c r="IO54" s="188"/>
      <c r="IP54" s="188"/>
      <c r="IQ54" s="188"/>
      <c r="IR54" s="116"/>
      <c r="IS54" s="117"/>
      <c r="IT54" s="128"/>
      <c r="IU54" s="128"/>
      <c r="IV54" s="128"/>
    </row>
    <row r="55" spans="1:256">
      <c r="A55" s="294" t="s">
        <v>128</v>
      </c>
      <c r="B55" s="70"/>
      <c r="C55" s="22">
        <f t="shared" si="46"/>
        <v>0</v>
      </c>
      <c r="D55" s="16">
        <f t="shared" si="45"/>
        <v>0</v>
      </c>
      <c r="E55" s="66">
        <f t="shared" si="47"/>
        <v>0</v>
      </c>
      <c r="F55" s="16">
        <f t="shared" si="48"/>
        <v>0</v>
      </c>
      <c r="G55" s="16">
        <f t="shared" si="49"/>
        <v>0</v>
      </c>
      <c r="H55" s="66">
        <f t="shared" si="50"/>
        <v>0</v>
      </c>
      <c r="I55" s="67">
        <f t="shared" si="51"/>
        <v>0</v>
      </c>
      <c r="J55" s="68" t="e">
        <f t="shared" si="52"/>
        <v>#DIV/0!</v>
      </c>
      <c r="K55" s="68">
        <f>ABS(I55*100/I1)</f>
        <v>0</v>
      </c>
      <c r="L55" s="67">
        <f>K1</f>
        <v>38</v>
      </c>
      <c r="M55" s="67">
        <f t="shared" si="26"/>
        <v>0</v>
      </c>
      <c r="N55" s="67">
        <f t="shared" si="53"/>
        <v>0</v>
      </c>
      <c r="O55" s="67">
        <f t="shared" si="28"/>
        <v>0</v>
      </c>
      <c r="P55" s="67">
        <f t="shared" si="29"/>
        <v>0</v>
      </c>
      <c r="Q55" s="67">
        <f t="shared" si="30"/>
        <v>0</v>
      </c>
      <c r="R55" s="267">
        <f t="shared" si="31"/>
        <v>0</v>
      </c>
      <c r="S55" s="269">
        <f t="shared" si="32"/>
        <v>0</v>
      </c>
      <c r="T55" s="268">
        <f t="shared" si="33"/>
        <v>0</v>
      </c>
      <c r="U55" s="268">
        <f t="shared" si="34"/>
        <v>0</v>
      </c>
      <c r="V55" s="154">
        <f t="shared" si="35"/>
        <v>0</v>
      </c>
      <c r="W55" s="89"/>
      <c r="X55" s="215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91"/>
      <c r="BP55" s="222"/>
      <c r="BQ55" s="215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9"/>
      <c r="DG55" s="66"/>
      <c r="DH55" s="91"/>
      <c r="DI55" s="89"/>
      <c r="DJ55" s="90"/>
      <c r="DK55" s="90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9"/>
      <c r="EZ55" s="66"/>
      <c r="FA55" s="69"/>
      <c r="FB55" s="249">
        <f t="shared" si="25"/>
        <v>0</v>
      </c>
      <c r="FC55" s="247">
        <f t="shared" si="36"/>
        <v>0</v>
      </c>
      <c r="FD55" s="242">
        <f t="shared" si="37"/>
        <v>0</v>
      </c>
      <c r="FE55" s="215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116"/>
      <c r="GZ55" s="117"/>
      <c r="HA55" s="218">
        <f t="shared" si="38"/>
        <v>0</v>
      </c>
      <c r="HB55" s="255"/>
      <c r="HC55" s="188"/>
      <c r="HD55" s="188"/>
      <c r="HE55" s="188"/>
      <c r="HF55" s="188"/>
      <c r="HG55" s="188"/>
      <c r="HH55" s="188"/>
      <c r="HI55" s="188"/>
      <c r="HJ55" s="188"/>
      <c r="HK55" s="188"/>
      <c r="HL55" s="188"/>
      <c r="HM55" s="188"/>
      <c r="HN55" s="188"/>
      <c r="HO55" s="188"/>
      <c r="HP55" s="188"/>
      <c r="HQ55" s="188"/>
      <c r="HR55" s="188"/>
      <c r="HS55" s="188"/>
      <c r="HT55" s="188"/>
      <c r="HU55" s="188"/>
      <c r="HV55" s="188"/>
      <c r="HW55" s="188"/>
      <c r="HX55" s="188"/>
      <c r="HY55" s="188"/>
      <c r="HZ55" s="188"/>
      <c r="IA55" s="188"/>
      <c r="IB55" s="188"/>
      <c r="IC55" s="188"/>
      <c r="ID55" s="188"/>
      <c r="IE55" s="188"/>
      <c r="IF55" s="188"/>
      <c r="IG55" s="188"/>
      <c r="IH55" s="188"/>
      <c r="II55" s="188"/>
      <c r="IJ55" s="188"/>
      <c r="IK55" s="188"/>
      <c r="IL55" s="188"/>
      <c r="IM55" s="188"/>
      <c r="IN55" s="188"/>
      <c r="IO55" s="188"/>
      <c r="IP55" s="188"/>
      <c r="IQ55" s="188"/>
      <c r="IR55" s="116"/>
      <c r="IS55" s="117"/>
      <c r="IT55" s="128"/>
      <c r="IU55" s="128"/>
      <c r="IV55" s="128"/>
    </row>
    <row r="56" spans="1:256">
      <c r="A56" s="294" t="s">
        <v>137</v>
      </c>
      <c r="B56" s="70"/>
      <c r="C56" s="22">
        <f t="shared" si="46"/>
        <v>2</v>
      </c>
      <c r="D56" s="16">
        <f t="shared" si="45"/>
        <v>1</v>
      </c>
      <c r="E56" s="66">
        <f t="shared" si="47"/>
        <v>1</v>
      </c>
      <c r="F56" s="16">
        <f t="shared" si="48"/>
        <v>0</v>
      </c>
      <c r="G56" s="16">
        <f t="shared" si="49"/>
        <v>1</v>
      </c>
      <c r="H56" s="66">
        <f t="shared" si="50"/>
        <v>0</v>
      </c>
      <c r="I56" s="67">
        <f t="shared" si="51"/>
        <v>105</v>
      </c>
      <c r="J56" s="68">
        <f>ABS(I56/C56)</f>
        <v>52.5</v>
      </c>
      <c r="K56" s="68">
        <f>ABS(I56*100/I1)</f>
        <v>3.0701754385964914</v>
      </c>
      <c r="L56" s="67">
        <f>K1</f>
        <v>38</v>
      </c>
      <c r="M56" s="67">
        <f t="shared" si="26"/>
        <v>2</v>
      </c>
      <c r="N56" s="67">
        <f>SUM(O56:Q56)</f>
        <v>0</v>
      </c>
      <c r="O56" s="67">
        <f t="shared" si="28"/>
        <v>0</v>
      </c>
      <c r="P56" s="67">
        <f t="shared" si="29"/>
        <v>0</v>
      </c>
      <c r="Q56" s="67">
        <f t="shared" si="30"/>
        <v>0</v>
      </c>
      <c r="R56" s="267">
        <f t="shared" si="31"/>
        <v>1</v>
      </c>
      <c r="S56" s="269">
        <f t="shared" si="32"/>
        <v>1</v>
      </c>
      <c r="T56" s="268">
        <f t="shared" si="33"/>
        <v>0</v>
      </c>
      <c r="U56" s="268">
        <f t="shared" si="34"/>
        <v>1</v>
      </c>
      <c r="V56" s="154">
        <f t="shared" si="35"/>
        <v>1</v>
      </c>
      <c r="W56" s="89"/>
      <c r="X56" s="215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296" t="s">
        <v>135</v>
      </c>
      <c r="BA56" s="66"/>
      <c r="BB56" s="66"/>
      <c r="BC56" s="66"/>
      <c r="BD56" s="66"/>
      <c r="BE56" s="66"/>
      <c r="BF56" s="66"/>
      <c r="BG56" s="66"/>
      <c r="BH56" s="296" t="s">
        <v>136</v>
      </c>
      <c r="BI56" s="66"/>
      <c r="BJ56" s="66"/>
      <c r="BK56" s="66"/>
      <c r="BL56" s="66"/>
      <c r="BM56" s="66"/>
      <c r="BN56" s="66"/>
      <c r="BO56" s="91"/>
      <c r="BP56" s="222"/>
      <c r="BQ56" s="215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296">
        <v>90</v>
      </c>
      <c r="CT56" s="66"/>
      <c r="CU56" s="66"/>
      <c r="CV56" s="66"/>
      <c r="CW56" s="66"/>
      <c r="CX56" s="66"/>
      <c r="CY56" s="66"/>
      <c r="CZ56" s="66"/>
      <c r="DA56" s="296">
        <v>15</v>
      </c>
      <c r="DB56" s="66"/>
      <c r="DC56" s="69"/>
      <c r="DD56" s="66"/>
      <c r="DE56" s="66"/>
      <c r="DF56" s="66"/>
      <c r="DG56" s="66"/>
      <c r="DH56" s="66"/>
      <c r="DI56" s="89"/>
      <c r="DJ56" s="90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9"/>
      <c r="ER56" s="69"/>
      <c r="ES56" s="69"/>
      <c r="ET56" s="298" t="s">
        <v>142</v>
      </c>
      <c r="EU56" s="69"/>
      <c r="EV56" s="66"/>
      <c r="EW56" s="69"/>
      <c r="EX56" s="66"/>
      <c r="EY56" s="69"/>
      <c r="EZ56" s="66"/>
      <c r="FA56" s="69"/>
      <c r="FB56" s="249">
        <f t="shared" si="25"/>
        <v>1</v>
      </c>
      <c r="FC56" s="247">
        <f t="shared" si="36"/>
        <v>0</v>
      </c>
      <c r="FD56" s="242">
        <f t="shared" si="37"/>
        <v>0</v>
      </c>
      <c r="FE56" s="215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299">
        <v>1</v>
      </c>
      <c r="GP56" s="66"/>
      <c r="GQ56" s="66"/>
      <c r="GR56" s="66"/>
      <c r="GS56" s="66"/>
      <c r="GT56" s="66"/>
      <c r="GU56" s="66"/>
      <c r="GV56" s="66"/>
      <c r="GW56" s="66"/>
      <c r="GX56" s="66"/>
      <c r="GY56" s="116"/>
      <c r="GZ56" s="117"/>
      <c r="HA56" s="218">
        <f t="shared" si="38"/>
        <v>0</v>
      </c>
      <c r="HB56" s="255"/>
      <c r="HC56" s="188"/>
      <c r="HD56" s="188"/>
      <c r="HE56" s="188"/>
      <c r="HF56" s="188"/>
      <c r="HG56" s="188"/>
      <c r="HH56" s="188"/>
      <c r="HI56" s="188"/>
      <c r="HJ56" s="188"/>
      <c r="HK56" s="188"/>
      <c r="HL56" s="188"/>
      <c r="HM56" s="188"/>
      <c r="HN56" s="188"/>
      <c r="HO56" s="188"/>
      <c r="HP56" s="188"/>
      <c r="HQ56" s="188"/>
      <c r="HR56" s="188"/>
      <c r="HS56" s="188"/>
      <c r="HT56" s="188"/>
      <c r="HU56" s="188"/>
      <c r="HV56" s="188"/>
      <c r="HW56" s="188"/>
      <c r="HX56" s="188"/>
      <c r="HY56" s="188"/>
      <c r="HZ56" s="188"/>
      <c r="IA56" s="188"/>
      <c r="IB56" s="188"/>
      <c r="IC56" s="188"/>
      <c r="ID56" s="188"/>
      <c r="IE56" s="188"/>
      <c r="IF56" s="188"/>
      <c r="IG56" s="188"/>
      <c r="IH56" s="188"/>
      <c r="II56" s="188"/>
      <c r="IJ56" s="188"/>
      <c r="IK56" s="188"/>
      <c r="IL56" s="188"/>
      <c r="IM56" s="188"/>
      <c r="IN56" s="188"/>
      <c r="IO56" s="188"/>
      <c r="IP56" s="188"/>
      <c r="IQ56" s="188"/>
      <c r="IR56" s="116"/>
      <c r="IS56" s="117"/>
      <c r="IT56" s="128"/>
      <c r="IU56" s="128"/>
      <c r="IV56" s="128"/>
    </row>
    <row r="57" spans="1:256">
      <c r="A57" s="294" t="s">
        <v>138</v>
      </c>
      <c r="B57" s="70"/>
      <c r="C57" s="22">
        <f t="shared" si="46"/>
        <v>2</v>
      </c>
      <c r="D57" s="16">
        <f t="shared" si="45"/>
        <v>2</v>
      </c>
      <c r="E57" s="66">
        <f t="shared" si="47"/>
        <v>2</v>
      </c>
      <c r="F57" s="16">
        <f t="shared" si="48"/>
        <v>0</v>
      </c>
      <c r="G57" s="16">
        <f t="shared" si="49"/>
        <v>0</v>
      </c>
      <c r="H57" s="66">
        <f t="shared" si="50"/>
        <v>0</v>
      </c>
      <c r="I57" s="67">
        <f t="shared" si="51"/>
        <v>180</v>
      </c>
      <c r="J57" s="68">
        <f>ABS(I57/C57)</f>
        <v>90</v>
      </c>
      <c r="K57" s="68">
        <f>ABS(I57*100/I1)</f>
        <v>5.2631578947368425</v>
      </c>
      <c r="L57" s="67">
        <f>K1</f>
        <v>38</v>
      </c>
      <c r="M57" s="67">
        <f t="shared" si="26"/>
        <v>2</v>
      </c>
      <c r="N57" s="67">
        <f>SUM(O57:Q57)</f>
        <v>0</v>
      </c>
      <c r="O57" s="67">
        <f t="shared" si="28"/>
        <v>0</v>
      </c>
      <c r="P57" s="67">
        <f t="shared" si="29"/>
        <v>0</v>
      </c>
      <c r="Q57" s="67">
        <f t="shared" si="30"/>
        <v>0</v>
      </c>
      <c r="R57" s="267">
        <f t="shared" si="31"/>
        <v>0</v>
      </c>
      <c r="S57" s="269">
        <f t="shared" si="32"/>
        <v>0</v>
      </c>
      <c r="T57" s="268">
        <f t="shared" si="33"/>
        <v>0</v>
      </c>
      <c r="U57" s="268">
        <f t="shared" si="34"/>
        <v>0</v>
      </c>
      <c r="V57" s="154">
        <f t="shared" si="35"/>
        <v>0</v>
      </c>
      <c r="W57" s="89"/>
      <c r="X57" s="215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296" t="s">
        <v>135</v>
      </c>
      <c r="BA57" s="66"/>
      <c r="BB57" s="66"/>
      <c r="BC57" s="66"/>
      <c r="BD57" s="66"/>
      <c r="BE57" s="66"/>
      <c r="BF57" s="66"/>
      <c r="BG57" s="66"/>
      <c r="BH57" s="296" t="s">
        <v>135</v>
      </c>
      <c r="BI57" s="66"/>
      <c r="BJ57" s="66"/>
      <c r="BK57" s="66"/>
      <c r="BL57" s="66"/>
      <c r="BM57" s="66"/>
      <c r="BN57" s="66"/>
      <c r="BO57" s="91"/>
      <c r="BP57" s="222"/>
      <c r="BQ57" s="215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296">
        <v>90</v>
      </c>
      <c r="CT57" s="66"/>
      <c r="CU57" s="66"/>
      <c r="CV57" s="66"/>
      <c r="CW57" s="66"/>
      <c r="CX57" s="66"/>
      <c r="CY57" s="66"/>
      <c r="CZ57" s="66"/>
      <c r="DA57" s="296">
        <v>90</v>
      </c>
      <c r="DB57" s="66"/>
      <c r="DC57" s="69"/>
      <c r="DD57" s="66"/>
      <c r="DE57" s="66"/>
      <c r="DF57" s="66"/>
      <c r="DG57" s="66"/>
      <c r="DH57" s="66"/>
      <c r="DI57" s="89"/>
      <c r="DJ57" s="90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9"/>
      <c r="ER57" s="69"/>
      <c r="ES57" s="69"/>
      <c r="ET57" s="69"/>
      <c r="EU57" s="69"/>
      <c r="EV57" s="66"/>
      <c r="EW57" s="69"/>
      <c r="EX57" s="66"/>
      <c r="EY57" s="69"/>
      <c r="EZ57" s="66"/>
      <c r="FA57" s="69"/>
      <c r="FB57" s="249">
        <f t="shared" si="25"/>
        <v>0</v>
      </c>
      <c r="FC57" s="247">
        <f t="shared" si="36"/>
        <v>0</v>
      </c>
      <c r="FD57" s="242">
        <f t="shared" si="37"/>
        <v>0</v>
      </c>
      <c r="FE57" s="215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116"/>
      <c r="GZ57" s="117"/>
      <c r="HA57" s="218">
        <f t="shared" si="38"/>
        <v>0</v>
      </c>
      <c r="HB57" s="255"/>
      <c r="HC57" s="188"/>
      <c r="HD57" s="188"/>
      <c r="HE57" s="188"/>
      <c r="HF57" s="188"/>
      <c r="HG57" s="188"/>
      <c r="HH57" s="188"/>
      <c r="HI57" s="188"/>
      <c r="HJ57" s="188"/>
      <c r="HK57" s="188"/>
      <c r="HL57" s="188"/>
      <c r="HM57" s="188"/>
      <c r="HN57" s="188"/>
      <c r="HO57" s="188"/>
      <c r="HP57" s="188"/>
      <c r="HQ57" s="188"/>
      <c r="HR57" s="188"/>
      <c r="HS57" s="188"/>
      <c r="HT57" s="188"/>
      <c r="HU57" s="188"/>
      <c r="HV57" s="188"/>
      <c r="HW57" s="188"/>
      <c r="HX57" s="188"/>
      <c r="HY57" s="188"/>
      <c r="HZ57" s="188"/>
      <c r="IA57" s="188"/>
      <c r="IB57" s="188"/>
      <c r="IC57" s="188"/>
      <c r="ID57" s="188"/>
      <c r="IE57" s="188"/>
      <c r="IF57" s="188"/>
      <c r="IG57" s="188"/>
      <c r="IH57" s="188"/>
      <c r="II57" s="188"/>
      <c r="IJ57" s="188"/>
      <c r="IK57" s="188"/>
      <c r="IL57" s="188"/>
      <c r="IM57" s="188"/>
      <c r="IN57" s="188"/>
      <c r="IO57" s="188"/>
      <c r="IP57" s="188"/>
      <c r="IQ57" s="188"/>
      <c r="IR57" s="116"/>
      <c r="IS57" s="117"/>
      <c r="IT57" s="128"/>
      <c r="IU57" s="128"/>
      <c r="IV57" s="128"/>
    </row>
    <row r="58" spans="1:256">
      <c r="A58" s="294" t="s">
        <v>139</v>
      </c>
      <c r="B58" s="70"/>
      <c r="C58" s="22">
        <f t="shared" si="46"/>
        <v>1</v>
      </c>
      <c r="D58" s="16">
        <f t="shared" si="45"/>
        <v>1</v>
      </c>
      <c r="E58" s="66">
        <f t="shared" si="47"/>
        <v>1</v>
      </c>
      <c r="F58" s="16">
        <f t="shared" si="48"/>
        <v>0</v>
      </c>
      <c r="G58" s="16">
        <f t="shared" si="49"/>
        <v>0</v>
      </c>
      <c r="H58" s="66">
        <f t="shared" si="50"/>
        <v>0</v>
      </c>
      <c r="I58" s="67">
        <f t="shared" si="51"/>
        <v>90</v>
      </c>
      <c r="J58" s="68">
        <f>ABS(I58/C58)</f>
        <v>90</v>
      </c>
      <c r="K58" s="68">
        <f>ABS(I58*100/I1)</f>
        <v>2.6315789473684212</v>
      </c>
      <c r="L58" s="67">
        <f>K1</f>
        <v>38</v>
      </c>
      <c r="M58" s="67">
        <f t="shared" si="26"/>
        <v>1</v>
      </c>
      <c r="N58" s="67">
        <f>SUM(O58:Q58)</f>
        <v>0</v>
      </c>
      <c r="O58" s="67">
        <f t="shared" si="28"/>
        <v>0</v>
      </c>
      <c r="P58" s="67">
        <f t="shared" si="29"/>
        <v>0</v>
      </c>
      <c r="Q58" s="67">
        <f t="shared" si="30"/>
        <v>0</v>
      </c>
      <c r="R58" s="267">
        <f t="shared" si="31"/>
        <v>0</v>
      </c>
      <c r="S58" s="269">
        <f t="shared" si="32"/>
        <v>0</v>
      </c>
      <c r="T58" s="268">
        <f t="shared" si="33"/>
        <v>0</v>
      </c>
      <c r="U58" s="268">
        <f t="shared" si="34"/>
        <v>0</v>
      </c>
      <c r="V58" s="154">
        <f t="shared" si="35"/>
        <v>0</v>
      </c>
      <c r="W58" s="89"/>
      <c r="X58" s="215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296" t="s">
        <v>135</v>
      </c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91"/>
      <c r="BP58" s="222"/>
      <c r="BQ58" s="215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296">
        <v>90</v>
      </c>
      <c r="CT58" s="66"/>
      <c r="CU58" s="66"/>
      <c r="CV58" s="66"/>
      <c r="CW58" s="66"/>
      <c r="CX58" s="66"/>
      <c r="CY58" s="66"/>
      <c r="CZ58" s="66"/>
      <c r="DA58" s="66"/>
      <c r="DB58" s="66"/>
      <c r="DC58" s="69"/>
      <c r="DD58" s="66"/>
      <c r="DE58" s="66"/>
      <c r="DF58" s="66"/>
      <c r="DG58" s="66"/>
      <c r="DH58" s="66"/>
      <c r="DI58" s="89"/>
      <c r="DJ58" s="90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9"/>
      <c r="ER58" s="69"/>
      <c r="ES58" s="69"/>
      <c r="ET58" s="69"/>
      <c r="EU58" s="69"/>
      <c r="EV58" s="66"/>
      <c r="EW58" s="69"/>
      <c r="EX58" s="66"/>
      <c r="EY58" s="69"/>
      <c r="EZ58" s="66"/>
      <c r="FA58" s="69"/>
      <c r="FB58" s="249">
        <f t="shared" si="25"/>
        <v>0</v>
      </c>
      <c r="FC58" s="247">
        <f t="shared" si="36"/>
        <v>0</v>
      </c>
      <c r="FD58" s="242">
        <f t="shared" si="37"/>
        <v>0</v>
      </c>
      <c r="FE58" s="215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116"/>
      <c r="GZ58" s="117"/>
      <c r="HA58" s="218">
        <f t="shared" si="38"/>
        <v>0</v>
      </c>
      <c r="HB58" s="255"/>
      <c r="HC58" s="188"/>
      <c r="HD58" s="188"/>
      <c r="HE58" s="188"/>
      <c r="HF58" s="188"/>
      <c r="HG58" s="188"/>
      <c r="HH58" s="188"/>
      <c r="HI58" s="188"/>
      <c r="HJ58" s="188"/>
      <c r="HK58" s="188"/>
      <c r="HL58" s="188"/>
      <c r="HM58" s="188"/>
      <c r="HN58" s="188"/>
      <c r="HO58" s="188"/>
      <c r="HP58" s="188"/>
      <c r="HQ58" s="188"/>
      <c r="HR58" s="188"/>
      <c r="HS58" s="188"/>
      <c r="HT58" s="188"/>
      <c r="HU58" s="188"/>
      <c r="HV58" s="188"/>
      <c r="HW58" s="188"/>
      <c r="HX58" s="188"/>
      <c r="HY58" s="188"/>
      <c r="HZ58" s="188"/>
      <c r="IA58" s="188"/>
      <c r="IB58" s="188"/>
      <c r="IC58" s="188"/>
      <c r="ID58" s="188"/>
      <c r="IE58" s="188"/>
      <c r="IF58" s="188"/>
      <c r="IG58" s="188"/>
      <c r="IH58" s="188"/>
      <c r="II58" s="188"/>
      <c r="IJ58" s="188"/>
      <c r="IK58" s="188"/>
      <c r="IL58" s="188"/>
      <c r="IM58" s="188"/>
      <c r="IN58" s="188"/>
      <c r="IO58" s="188"/>
      <c r="IP58" s="188"/>
      <c r="IQ58" s="188"/>
      <c r="IR58" s="116"/>
      <c r="IS58" s="117"/>
      <c r="IT58" s="128"/>
      <c r="IU58" s="128"/>
      <c r="IV58" s="128"/>
    </row>
    <row r="59" spans="1:256" ht="13.5" thickBot="1">
      <c r="A59" s="294"/>
      <c r="B59" s="70"/>
      <c r="C59" s="22">
        <f t="shared" si="46"/>
        <v>0</v>
      </c>
      <c r="D59" s="16">
        <f t="shared" si="45"/>
        <v>0</v>
      </c>
      <c r="E59" s="66">
        <f t="shared" si="47"/>
        <v>0</v>
      </c>
      <c r="F59" s="16">
        <f t="shared" si="48"/>
        <v>0</v>
      </c>
      <c r="G59" s="16">
        <f t="shared" si="49"/>
        <v>0</v>
      </c>
      <c r="H59" s="66">
        <f t="shared" si="50"/>
        <v>0</v>
      </c>
      <c r="I59" s="67">
        <f t="shared" si="51"/>
        <v>0</v>
      </c>
      <c r="J59" s="68" t="e">
        <f>ABS(I59/C59)</f>
        <v>#DIV/0!</v>
      </c>
      <c r="K59" s="68">
        <f>ABS(I59*100/I1)</f>
        <v>0</v>
      </c>
      <c r="L59" s="67">
        <f>K1</f>
        <v>38</v>
      </c>
      <c r="M59" s="67">
        <f t="shared" si="26"/>
        <v>0</v>
      </c>
      <c r="N59" s="67">
        <f>SUM(O59:Q59)</f>
        <v>0</v>
      </c>
      <c r="O59" s="67">
        <f t="shared" si="28"/>
        <v>0</v>
      </c>
      <c r="P59" s="67">
        <f t="shared" si="29"/>
        <v>0</v>
      </c>
      <c r="Q59" s="67">
        <f t="shared" si="30"/>
        <v>0</v>
      </c>
      <c r="R59" s="267">
        <f t="shared" si="31"/>
        <v>0</v>
      </c>
      <c r="S59" s="269">
        <f t="shared" si="32"/>
        <v>0</v>
      </c>
      <c r="T59" s="268">
        <f t="shared" si="33"/>
        <v>0</v>
      </c>
      <c r="U59" s="268">
        <f t="shared" si="34"/>
        <v>0</v>
      </c>
      <c r="V59" s="154">
        <f t="shared" si="35"/>
        <v>0</v>
      </c>
      <c r="W59" s="89"/>
      <c r="X59" s="215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296"/>
      <c r="BF59" s="66"/>
      <c r="BG59" s="66"/>
      <c r="BH59" s="66"/>
      <c r="BI59" s="66"/>
      <c r="BJ59" s="66"/>
      <c r="BK59" s="66"/>
      <c r="BL59" s="66"/>
      <c r="BM59" s="66"/>
      <c r="BN59" s="66"/>
      <c r="BO59" s="91"/>
      <c r="BP59" s="222"/>
      <c r="BQ59" s="90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9"/>
      <c r="CZ59" s="66"/>
      <c r="DA59" s="69"/>
      <c r="DB59" s="66"/>
      <c r="DC59" s="69"/>
      <c r="DD59" s="66"/>
      <c r="DE59" s="66"/>
      <c r="DF59" s="66"/>
      <c r="DG59" s="66"/>
      <c r="DH59" s="66"/>
      <c r="DI59" s="89"/>
      <c r="DJ59" s="90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9"/>
      <c r="ER59" s="69"/>
      <c r="ES59" s="69"/>
      <c r="ET59" s="69"/>
      <c r="EU59" s="69"/>
      <c r="EV59" s="66"/>
      <c r="EW59" s="69"/>
      <c r="EX59" s="66"/>
      <c r="EY59" s="69"/>
      <c r="EZ59" s="66"/>
      <c r="FA59" s="69"/>
      <c r="FB59" s="249">
        <f t="shared" si="25"/>
        <v>0</v>
      </c>
      <c r="FC59" s="247">
        <f t="shared" si="36"/>
        <v>0</v>
      </c>
      <c r="FD59" s="242">
        <f t="shared" si="37"/>
        <v>0</v>
      </c>
      <c r="FE59" s="215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116"/>
      <c r="GZ59" s="117"/>
      <c r="HA59" s="218">
        <f t="shared" si="38"/>
        <v>0</v>
      </c>
      <c r="HB59" s="255"/>
      <c r="HC59" s="188"/>
      <c r="HD59" s="188"/>
      <c r="HE59" s="188"/>
      <c r="HF59" s="188"/>
      <c r="HG59" s="188"/>
      <c r="HH59" s="188"/>
      <c r="HI59" s="188"/>
      <c r="HJ59" s="188"/>
      <c r="HK59" s="188"/>
      <c r="HL59" s="188"/>
      <c r="HM59" s="188"/>
      <c r="HN59" s="188"/>
      <c r="HO59" s="188"/>
      <c r="HP59" s="188"/>
      <c r="HQ59" s="188"/>
      <c r="HR59" s="188"/>
      <c r="HS59" s="188"/>
      <c r="HT59" s="188"/>
      <c r="HU59" s="188"/>
      <c r="HV59" s="188"/>
      <c r="HW59" s="188"/>
      <c r="HX59" s="188"/>
      <c r="HY59" s="188"/>
      <c r="HZ59" s="188"/>
      <c r="IA59" s="188"/>
      <c r="IB59" s="188"/>
      <c r="IC59" s="188"/>
      <c r="ID59" s="188"/>
      <c r="IE59" s="188"/>
      <c r="IF59" s="188"/>
      <c r="IG59" s="188"/>
      <c r="IH59" s="188"/>
      <c r="II59" s="188"/>
      <c r="IJ59" s="188"/>
      <c r="IK59" s="188"/>
      <c r="IL59" s="188"/>
      <c r="IM59" s="188"/>
      <c r="IN59" s="188"/>
      <c r="IO59" s="188"/>
      <c r="IP59" s="188"/>
      <c r="IQ59" s="188"/>
      <c r="IR59" s="116"/>
      <c r="IS59" s="117"/>
      <c r="IT59" s="128"/>
      <c r="IU59" s="128"/>
      <c r="IV59" s="128"/>
    </row>
    <row r="60" spans="1:256" hidden="1">
      <c r="A60" s="294" t="s">
        <v>129</v>
      </c>
      <c r="B60" s="91" t="s">
        <v>62</v>
      </c>
      <c r="C60" s="22"/>
      <c r="D60" s="16">
        <f t="shared" si="45"/>
        <v>0</v>
      </c>
      <c r="E60" s="66"/>
      <c r="F60" s="16"/>
      <c r="G60" s="16"/>
      <c r="H60" s="66">
        <f t="shared" si="50"/>
        <v>0</v>
      </c>
      <c r="I60" s="67"/>
      <c r="J60" s="68"/>
      <c r="K60" s="68"/>
      <c r="L60" s="67"/>
      <c r="M60" s="67"/>
      <c r="N60" s="67"/>
      <c r="O60" s="67"/>
      <c r="P60" s="67"/>
      <c r="Q60" s="67"/>
      <c r="R60" s="267">
        <f t="shared" si="31"/>
        <v>0</v>
      </c>
      <c r="S60" s="269">
        <f t="shared" si="32"/>
        <v>0</v>
      </c>
      <c r="T60" s="268">
        <f t="shared" si="33"/>
        <v>0</v>
      </c>
      <c r="U60" s="268">
        <f t="shared" si="34"/>
        <v>0</v>
      </c>
      <c r="V60" s="154">
        <f t="shared" si="35"/>
        <v>0</v>
      </c>
      <c r="W60" s="89"/>
      <c r="X60" s="215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91"/>
      <c r="BP60" s="222"/>
      <c r="BQ60" s="90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9"/>
      <c r="CZ60" s="66"/>
      <c r="DA60" s="69"/>
      <c r="DB60" s="66"/>
      <c r="DC60" s="69"/>
      <c r="DD60" s="66"/>
      <c r="DE60" s="66"/>
      <c r="DF60" s="66"/>
      <c r="DG60" s="66"/>
      <c r="DH60" s="66"/>
      <c r="DI60" s="89"/>
      <c r="DJ60" s="90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9"/>
      <c r="ER60" s="69"/>
      <c r="ES60" s="69"/>
      <c r="ET60" s="69"/>
      <c r="EU60" s="69"/>
      <c r="EV60" s="66"/>
      <c r="EW60" s="69"/>
      <c r="EX60" s="66"/>
      <c r="EY60" s="69"/>
      <c r="EZ60" s="66"/>
      <c r="FA60" s="69"/>
      <c r="FB60" s="249">
        <f t="shared" si="25"/>
        <v>0</v>
      </c>
      <c r="FC60" s="247">
        <f t="shared" si="36"/>
        <v>0</v>
      </c>
      <c r="FD60" s="242">
        <f t="shared" si="37"/>
        <v>0</v>
      </c>
      <c r="FE60" s="215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116"/>
      <c r="GZ60" s="117"/>
      <c r="HA60" s="218">
        <f t="shared" si="38"/>
        <v>0</v>
      </c>
      <c r="HB60" s="255"/>
      <c r="HC60" s="188"/>
      <c r="HD60" s="188"/>
      <c r="HE60" s="188"/>
      <c r="HF60" s="188"/>
      <c r="HG60" s="188"/>
      <c r="HH60" s="188"/>
      <c r="HI60" s="188"/>
      <c r="HJ60" s="188"/>
      <c r="HK60" s="188"/>
      <c r="HL60" s="188"/>
      <c r="HM60" s="188"/>
      <c r="HN60" s="188"/>
      <c r="HO60" s="188"/>
      <c r="HP60" s="188"/>
      <c r="HQ60" s="188"/>
      <c r="HR60" s="188"/>
      <c r="HS60" s="188"/>
      <c r="HT60" s="188"/>
      <c r="HU60" s="188"/>
      <c r="HV60" s="188"/>
      <c r="HW60" s="188"/>
      <c r="HX60" s="188"/>
      <c r="HY60" s="188"/>
      <c r="HZ60" s="188"/>
      <c r="IA60" s="188"/>
      <c r="IB60" s="188"/>
      <c r="IC60" s="188"/>
      <c r="ID60" s="188"/>
      <c r="IE60" s="188"/>
      <c r="IF60" s="188"/>
      <c r="IG60" s="188"/>
      <c r="IH60" s="188"/>
      <c r="II60" s="188"/>
      <c r="IJ60" s="188"/>
      <c r="IK60" s="188"/>
      <c r="IL60" s="188"/>
      <c r="IM60" s="188"/>
      <c r="IN60" s="188"/>
      <c r="IO60" s="188"/>
      <c r="IP60" s="188"/>
      <c r="IQ60" s="188"/>
      <c r="IR60" s="116"/>
      <c r="IS60" s="117"/>
      <c r="IT60" s="128"/>
      <c r="IU60" s="128"/>
      <c r="IV60" s="128"/>
    </row>
    <row r="61" spans="1:256" hidden="1">
      <c r="A61" s="294" t="s">
        <v>130</v>
      </c>
      <c r="B61" s="274" t="s">
        <v>62</v>
      </c>
      <c r="C61" s="22"/>
      <c r="D61" s="16">
        <f t="shared" si="45"/>
        <v>0</v>
      </c>
      <c r="E61" s="66"/>
      <c r="F61" s="16"/>
      <c r="G61" s="16"/>
      <c r="H61" s="66">
        <f t="shared" si="50"/>
        <v>0</v>
      </c>
      <c r="I61" s="67"/>
      <c r="J61" s="68"/>
      <c r="K61" s="68"/>
      <c r="L61" s="67"/>
      <c r="M61" s="67"/>
      <c r="N61" s="67"/>
      <c r="O61" s="67"/>
      <c r="P61" s="67"/>
      <c r="Q61" s="67"/>
      <c r="R61" s="267">
        <f t="shared" si="31"/>
        <v>0</v>
      </c>
      <c r="S61" s="269">
        <f t="shared" si="32"/>
        <v>0</v>
      </c>
      <c r="T61" s="268">
        <f t="shared" si="33"/>
        <v>0</v>
      </c>
      <c r="U61" s="268">
        <f t="shared" si="34"/>
        <v>0</v>
      </c>
      <c r="V61" s="154">
        <f t="shared" si="35"/>
        <v>0</v>
      </c>
      <c r="W61" s="89"/>
      <c r="X61" s="215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91"/>
      <c r="BP61" s="222"/>
      <c r="BQ61" s="90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9"/>
      <c r="CZ61" s="66"/>
      <c r="DA61" s="69"/>
      <c r="DB61" s="66"/>
      <c r="DC61" s="69"/>
      <c r="DD61" s="66"/>
      <c r="DE61" s="66"/>
      <c r="DF61" s="66"/>
      <c r="DG61" s="66"/>
      <c r="DH61" s="66"/>
      <c r="DI61" s="89"/>
      <c r="DJ61" s="90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9"/>
      <c r="ER61" s="69"/>
      <c r="ES61" s="69"/>
      <c r="ET61" s="69"/>
      <c r="EU61" s="69"/>
      <c r="EV61" s="66"/>
      <c r="EW61" s="69"/>
      <c r="EX61" s="66"/>
      <c r="EY61" s="69"/>
      <c r="EZ61" s="66"/>
      <c r="FA61" s="69"/>
      <c r="FB61" s="249">
        <f t="shared" si="25"/>
        <v>0</v>
      </c>
      <c r="FC61" s="247">
        <f t="shared" si="36"/>
        <v>0</v>
      </c>
      <c r="FD61" s="242">
        <f t="shared" si="37"/>
        <v>0</v>
      </c>
      <c r="FE61" s="215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116"/>
      <c r="GZ61" s="117"/>
      <c r="HA61" s="218">
        <f t="shared" si="38"/>
        <v>0</v>
      </c>
      <c r="HB61" s="255"/>
      <c r="HC61" s="188"/>
      <c r="HD61" s="188"/>
      <c r="HE61" s="188"/>
      <c r="HF61" s="188"/>
      <c r="HG61" s="188"/>
      <c r="HH61" s="188"/>
      <c r="HI61" s="188"/>
      <c r="HJ61" s="188"/>
      <c r="HK61" s="188"/>
      <c r="HL61" s="188"/>
      <c r="HM61" s="188"/>
      <c r="HN61" s="188"/>
      <c r="HO61" s="188"/>
      <c r="HP61" s="188"/>
      <c r="HQ61" s="188"/>
      <c r="HR61" s="188"/>
      <c r="HS61" s="188"/>
      <c r="HT61" s="188"/>
      <c r="HU61" s="188"/>
      <c r="HV61" s="188"/>
      <c r="HW61" s="188"/>
      <c r="HX61" s="188"/>
      <c r="HY61" s="188"/>
      <c r="HZ61" s="188"/>
      <c r="IA61" s="188"/>
      <c r="IB61" s="188"/>
      <c r="IC61" s="188"/>
      <c r="ID61" s="188"/>
      <c r="IE61" s="188"/>
      <c r="IF61" s="188"/>
      <c r="IG61" s="188"/>
      <c r="IH61" s="188"/>
      <c r="II61" s="188"/>
      <c r="IJ61" s="188"/>
      <c r="IK61" s="188"/>
      <c r="IL61" s="188"/>
      <c r="IM61" s="188"/>
      <c r="IN61" s="188"/>
      <c r="IO61" s="188"/>
      <c r="IP61" s="188"/>
      <c r="IQ61" s="188"/>
      <c r="IR61" s="116"/>
      <c r="IS61" s="117"/>
      <c r="IT61" s="128"/>
      <c r="IU61" s="128"/>
      <c r="IV61" s="128"/>
    </row>
    <row r="62" spans="1:256" ht="13.5" hidden="1" thickBot="1">
      <c r="A62" s="107"/>
      <c r="B62" s="91" t="s">
        <v>61</v>
      </c>
      <c r="C62" s="22"/>
      <c r="D62" s="16"/>
      <c r="E62" s="66"/>
      <c r="F62" s="16"/>
      <c r="G62" s="16"/>
      <c r="H62" s="66"/>
      <c r="I62" s="67"/>
      <c r="J62" s="68"/>
      <c r="K62" s="68"/>
      <c r="L62" s="67"/>
      <c r="M62" s="67"/>
      <c r="N62" s="67"/>
      <c r="O62" s="67"/>
      <c r="P62" s="67"/>
      <c r="Q62" s="67"/>
      <c r="R62" s="267">
        <f t="shared" si="31"/>
        <v>0</v>
      </c>
      <c r="S62" s="269">
        <f t="shared" si="32"/>
        <v>0</v>
      </c>
      <c r="T62" s="268">
        <f t="shared" si="33"/>
        <v>0</v>
      </c>
      <c r="U62" s="268">
        <f t="shared" si="34"/>
        <v>0</v>
      </c>
      <c r="V62" s="154">
        <f t="shared" si="35"/>
        <v>0</v>
      </c>
      <c r="W62" s="89"/>
      <c r="X62" s="215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91"/>
      <c r="BP62" s="222"/>
      <c r="BQ62" s="90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9"/>
      <c r="CZ62" s="66"/>
      <c r="DA62" s="69"/>
      <c r="DB62" s="66"/>
      <c r="DC62" s="69"/>
      <c r="DD62" s="66"/>
      <c r="DE62" s="66"/>
      <c r="DF62" s="66"/>
      <c r="DG62" s="66"/>
      <c r="DH62" s="66"/>
      <c r="DI62" s="89"/>
      <c r="DJ62" s="90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9"/>
      <c r="ER62" s="69"/>
      <c r="ES62" s="69"/>
      <c r="ET62" s="69"/>
      <c r="EU62" s="69"/>
      <c r="EV62" s="66"/>
      <c r="EW62" s="69"/>
      <c r="EX62" s="66"/>
      <c r="EY62" s="69"/>
      <c r="EZ62" s="66"/>
      <c r="FA62" s="69"/>
      <c r="FB62" s="249">
        <f t="shared" si="25"/>
        <v>0</v>
      </c>
      <c r="FC62" s="247">
        <f t="shared" si="36"/>
        <v>0</v>
      </c>
      <c r="FD62" s="242">
        <f t="shared" si="37"/>
        <v>0</v>
      </c>
      <c r="FE62" s="215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116"/>
      <c r="GZ62" s="117"/>
      <c r="HA62" s="219">
        <f t="shared" si="38"/>
        <v>0</v>
      </c>
      <c r="HB62" s="262"/>
      <c r="HC62" s="116"/>
      <c r="HD62" s="116"/>
      <c r="HE62" s="116"/>
      <c r="HF62" s="116"/>
      <c r="HG62" s="116"/>
      <c r="HH62" s="116"/>
      <c r="HI62" s="116"/>
      <c r="HJ62" s="116"/>
      <c r="HK62" s="116"/>
      <c r="HL62" s="116"/>
      <c r="HM62" s="116"/>
      <c r="HN62" s="116"/>
      <c r="HO62" s="116"/>
      <c r="HP62" s="116"/>
      <c r="HQ62" s="116"/>
      <c r="HR62" s="116"/>
      <c r="HS62" s="116"/>
      <c r="HT62" s="116"/>
      <c r="HU62" s="116"/>
      <c r="HV62" s="116"/>
      <c r="HW62" s="116"/>
      <c r="HX62" s="116"/>
      <c r="HY62" s="116"/>
      <c r="HZ62" s="116"/>
      <c r="IA62" s="116"/>
      <c r="IB62" s="116"/>
      <c r="IC62" s="116"/>
      <c r="ID62" s="116"/>
      <c r="IE62" s="116"/>
      <c r="IF62" s="116"/>
      <c r="IG62" s="66"/>
      <c r="IH62" s="66"/>
      <c r="II62" s="66"/>
      <c r="IJ62" s="66"/>
      <c r="IK62" s="116"/>
      <c r="IL62" s="116"/>
      <c r="IM62" s="116"/>
      <c r="IN62" s="116"/>
      <c r="IO62" s="116"/>
      <c r="IP62" s="116"/>
      <c r="IQ62" s="116"/>
      <c r="IR62" s="116"/>
      <c r="IS62" s="117"/>
      <c r="IT62" s="128"/>
      <c r="IU62" s="128"/>
      <c r="IV62" s="128"/>
    </row>
    <row r="63" spans="1:256" ht="14.25" hidden="1" thickTop="1" thickBot="1">
      <c r="A63" s="107"/>
      <c r="B63" s="91" t="s">
        <v>60</v>
      </c>
      <c r="C63" s="22"/>
      <c r="D63" s="16"/>
      <c r="E63" s="66"/>
      <c r="F63" s="16"/>
      <c r="G63" s="16"/>
      <c r="H63" s="66">
        <f>COUNTIF(BQ63:DH63,"S")</f>
        <v>0</v>
      </c>
      <c r="I63" s="67"/>
      <c r="J63" s="68"/>
      <c r="K63" s="68"/>
      <c r="L63" s="68"/>
      <c r="M63" s="67"/>
      <c r="N63" s="67"/>
      <c r="O63" s="67"/>
      <c r="P63" s="67"/>
      <c r="Q63" s="67"/>
      <c r="R63" s="267">
        <f t="shared" si="31"/>
        <v>0</v>
      </c>
      <c r="S63" s="269">
        <f t="shared" si="32"/>
        <v>0</v>
      </c>
      <c r="T63" s="268">
        <f t="shared" si="33"/>
        <v>0</v>
      </c>
      <c r="U63" s="268">
        <f t="shared" si="34"/>
        <v>0</v>
      </c>
      <c r="V63" s="154">
        <f t="shared" si="35"/>
        <v>0</v>
      </c>
      <c r="W63" s="89"/>
      <c r="X63" s="215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91"/>
      <c r="BP63" s="222"/>
      <c r="BQ63" s="90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9"/>
      <c r="CZ63" s="66"/>
      <c r="DA63" s="69"/>
      <c r="DB63" s="66"/>
      <c r="DC63" s="69"/>
      <c r="DD63" s="66"/>
      <c r="DE63" s="66"/>
      <c r="DF63" s="66"/>
      <c r="DG63" s="66"/>
      <c r="DH63" s="66"/>
      <c r="DI63" s="89"/>
      <c r="DJ63" s="90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9"/>
      <c r="ER63" s="69"/>
      <c r="ES63" s="69"/>
      <c r="ET63" s="69"/>
      <c r="EU63" s="69"/>
      <c r="EV63" s="108"/>
      <c r="EW63" s="109"/>
      <c r="EX63" s="108"/>
      <c r="EY63" s="109"/>
      <c r="EZ63" s="108"/>
      <c r="FA63" s="109"/>
      <c r="FB63" s="249">
        <f t="shared" si="25"/>
        <v>0</v>
      </c>
      <c r="FC63" s="247">
        <f t="shared" si="36"/>
        <v>0</v>
      </c>
      <c r="FD63" s="242">
        <f t="shared" si="37"/>
        <v>0</v>
      </c>
      <c r="FE63" s="215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116"/>
      <c r="GZ63" s="117"/>
      <c r="HA63" s="217">
        <f t="shared" si="38"/>
        <v>0</v>
      </c>
      <c r="HB63" s="262"/>
      <c r="HC63" s="116"/>
      <c r="HD63" s="116"/>
      <c r="HE63" s="116"/>
      <c r="HF63" s="116"/>
      <c r="HG63" s="116"/>
      <c r="HH63" s="116"/>
      <c r="HI63" s="116"/>
      <c r="HJ63" s="116"/>
      <c r="HK63" s="116"/>
      <c r="HL63" s="116"/>
      <c r="HM63" s="116"/>
      <c r="HN63" s="116"/>
      <c r="HO63" s="116"/>
      <c r="HP63" s="116"/>
      <c r="HQ63" s="116"/>
      <c r="HR63" s="116"/>
      <c r="HS63" s="116"/>
      <c r="HT63" s="116"/>
      <c r="HU63" s="116"/>
      <c r="HV63" s="116"/>
      <c r="HW63" s="116"/>
      <c r="HX63" s="116"/>
      <c r="HY63" s="116"/>
      <c r="HZ63" s="116"/>
      <c r="IA63" s="116"/>
      <c r="IB63" s="116"/>
      <c r="IC63" s="116"/>
      <c r="ID63" s="116"/>
      <c r="IE63" s="116"/>
      <c r="IF63" s="116"/>
      <c r="IG63" s="66"/>
      <c r="IH63" s="66"/>
      <c r="II63" s="66"/>
      <c r="IJ63" s="66"/>
      <c r="IK63" s="116"/>
      <c r="IL63" s="116"/>
      <c r="IM63" s="116"/>
      <c r="IN63" s="116"/>
      <c r="IO63" s="116"/>
      <c r="IP63" s="116"/>
      <c r="IQ63" s="116"/>
      <c r="IR63" s="116"/>
      <c r="IS63" s="117"/>
      <c r="IT63" s="128"/>
      <c r="IU63" s="128"/>
      <c r="IV63" s="128"/>
    </row>
    <row r="64" spans="1:256" s="2" customFormat="1" ht="14.25" hidden="1" thickTop="1" thickBot="1">
      <c r="A64" s="106"/>
      <c r="B64" s="91"/>
      <c r="C64" s="22"/>
      <c r="D64" s="16"/>
      <c r="E64" s="66"/>
      <c r="F64" s="16"/>
      <c r="G64" s="16"/>
      <c r="H64" s="66">
        <f>COUNTIF(BQ64:DH64,"S")</f>
        <v>0</v>
      </c>
      <c r="I64" s="67"/>
      <c r="J64" s="68"/>
      <c r="K64" s="68"/>
      <c r="L64" s="68"/>
      <c r="M64" s="67"/>
      <c r="N64" s="67"/>
      <c r="O64" s="67"/>
      <c r="P64" s="67"/>
      <c r="Q64" s="67"/>
      <c r="R64" s="267">
        <f t="shared" si="31"/>
        <v>0</v>
      </c>
      <c r="S64" s="269">
        <f t="shared" si="32"/>
        <v>0</v>
      </c>
      <c r="T64" s="268">
        <f t="shared" si="33"/>
        <v>0</v>
      </c>
      <c r="U64" s="268">
        <f t="shared" si="34"/>
        <v>0</v>
      </c>
      <c r="V64" s="154">
        <f t="shared" si="35"/>
        <v>0</v>
      </c>
      <c r="W64" s="89"/>
      <c r="X64" s="215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91"/>
      <c r="BP64" s="222"/>
      <c r="BQ64" s="90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9"/>
      <c r="CZ64" s="66"/>
      <c r="DA64" s="69"/>
      <c r="DB64" s="66"/>
      <c r="DC64" s="69"/>
      <c r="DD64" s="66"/>
      <c r="DE64" s="66"/>
      <c r="DF64" s="66"/>
      <c r="DG64" s="66"/>
      <c r="DH64" s="66"/>
      <c r="DI64" s="89"/>
      <c r="DJ64" s="90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9"/>
      <c r="ER64" s="69"/>
      <c r="ES64" s="69"/>
      <c r="ET64" s="69"/>
      <c r="EU64" s="69"/>
      <c r="EV64" s="108"/>
      <c r="EW64" s="109"/>
      <c r="EX64" s="108"/>
      <c r="EY64" s="109"/>
      <c r="EZ64" s="108"/>
      <c r="FA64" s="109"/>
      <c r="FB64" s="249">
        <f t="shared" si="25"/>
        <v>0</v>
      </c>
      <c r="FC64" s="247">
        <f t="shared" si="36"/>
        <v>0</v>
      </c>
      <c r="FD64" s="242">
        <f t="shared" si="37"/>
        <v>0</v>
      </c>
      <c r="FE64" s="215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92"/>
      <c r="HA64" s="217">
        <f t="shared" si="38"/>
        <v>0</v>
      </c>
      <c r="HB64" s="112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92"/>
      <c r="IT64" s="10"/>
      <c r="IU64" s="10"/>
      <c r="IV64" s="10"/>
    </row>
    <row r="65" spans="1:256" ht="14.25" hidden="1" thickTop="1" thickBot="1">
      <c r="A65" s="106"/>
      <c r="B65" s="70"/>
      <c r="C65" s="22"/>
      <c r="D65" s="16"/>
      <c r="E65" s="66"/>
      <c r="F65" s="16"/>
      <c r="G65" s="16"/>
      <c r="H65" s="66">
        <f>COUNTIF(BQ65:DH65,"S")</f>
        <v>0</v>
      </c>
      <c r="I65" s="67"/>
      <c r="J65" s="68"/>
      <c r="K65" s="68"/>
      <c r="L65" s="68"/>
      <c r="M65" s="67"/>
      <c r="N65" s="67"/>
      <c r="O65" s="67"/>
      <c r="P65" s="67"/>
      <c r="Q65" s="67"/>
      <c r="R65" s="267">
        <f t="shared" si="31"/>
        <v>0</v>
      </c>
      <c r="S65" s="269">
        <f t="shared" si="32"/>
        <v>0</v>
      </c>
      <c r="T65" s="268">
        <f t="shared" si="33"/>
        <v>0</v>
      </c>
      <c r="U65" s="268">
        <f t="shared" si="34"/>
        <v>0</v>
      </c>
      <c r="V65" s="154">
        <f t="shared" si="35"/>
        <v>0</v>
      </c>
      <c r="W65" s="89"/>
      <c r="X65" s="215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91"/>
      <c r="BP65" s="222"/>
      <c r="BQ65" s="90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9"/>
      <c r="CZ65" s="66"/>
      <c r="DA65" s="69"/>
      <c r="DB65" s="66"/>
      <c r="DC65" s="69"/>
      <c r="DD65" s="66"/>
      <c r="DE65" s="66"/>
      <c r="DF65" s="66"/>
      <c r="DG65" s="66"/>
      <c r="DH65" s="66"/>
      <c r="DI65" s="177"/>
      <c r="DJ65" s="90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9"/>
      <c r="ER65" s="69"/>
      <c r="ES65" s="69"/>
      <c r="ET65" s="69"/>
      <c r="EU65" s="69"/>
      <c r="EV65" s="108"/>
      <c r="EW65" s="109"/>
      <c r="EX65" s="108"/>
      <c r="EY65" s="109"/>
      <c r="EZ65" s="108"/>
      <c r="FA65" s="109"/>
      <c r="FB65" s="249">
        <f t="shared" si="25"/>
        <v>0</v>
      </c>
      <c r="FC65" s="247">
        <f t="shared" si="36"/>
        <v>0</v>
      </c>
      <c r="FD65" s="242">
        <f t="shared" si="37"/>
        <v>0</v>
      </c>
      <c r="FE65" s="215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116"/>
      <c r="GZ65" s="117"/>
      <c r="HA65" s="217">
        <f t="shared" si="38"/>
        <v>0</v>
      </c>
      <c r="HB65" s="262"/>
      <c r="HC65" s="116"/>
      <c r="HD65" s="116"/>
      <c r="HE65" s="116"/>
      <c r="HF65" s="116"/>
      <c r="HG65" s="116"/>
      <c r="HH65" s="116"/>
      <c r="HI65" s="116"/>
      <c r="HJ65" s="116"/>
      <c r="HK65" s="116"/>
      <c r="HL65" s="116"/>
      <c r="HM65" s="116"/>
      <c r="HN65" s="116"/>
      <c r="HO65" s="116"/>
      <c r="HP65" s="116"/>
      <c r="HQ65" s="116"/>
      <c r="HR65" s="116"/>
      <c r="HS65" s="116"/>
      <c r="HT65" s="116"/>
      <c r="HU65" s="116"/>
      <c r="HV65" s="116"/>
      <c r="HW65" s="116"/>
      <c r="HX65" s="116"/>
      <c r="HY65" s="116"/>
      <c r="HZ65" s="116"/>
      <c r="IA65" s="116"/>
      <c r="IB65" s="116"/>
      <c r="IC65" s="116"/>
      <c r="ID65" s="116"/>
      <c r="IE65" s="116"/>
      <c r="IF65" s="116"/>
      <c r="IG65" s="66"/>
      <c r="IH65" s="66"/>
      <c r="II65" s="66"/>
      <c r="IJ65" s="66"/>
      <c r="IK65" s="116"/>
      <c r="IL65" s="116"/>
      <c r="IM65" s="116"/>
      <c r="IN65" s="116"/>
      <c r="IO65" s="116"/>
      <c r="IP65" s="116"/>
      <c r="IQ65" s="116"/>
      <c r="IR65" s="116"/>
      <c r="IS65" s="117"/>
      <c r="IT65" s="128"/>
      <c r="IU65" s="128"/>
      <c r="IV65" s="128"/>
    </row>
    <row r="66" spans="1:256" s="2" customFormat="1" ht="14.25" hidden="1" thickTop="1" thickBot="1">
      <c r="A66" s="199"/>
      <c r="B66" s="200"/>
      <c r="C66" s="201"/>
      <c r="D66" s="202"/>
      <c r="E66" s="202"/>
      <c r="F66" s="202"/>
      <c r="G66" s="202"/>
      <c r="H66" s="202">
        <f>COUNTIF(BQ66:DH66,"S")</f>
        <v>0</v>
      </c>
      <c r="I66" s="203"/>
      <c r="J66" s="204"/>
      <c r="K66" s="204"/>
      <c r="L66" s="204"/>
      <c r="M66" s="203"/>
      <c r="N66" s="203"/>
      <c r="O66" s="203"/>
      <c r="P66" s="203"/>
      <c r="Q66" s="203"/>
      <c r="R66" s="267">
        <f t="shared" si="31"/>
        <v>0</v>
      </c>
      <c r="S66" s="269">
        <f t="shared" si="32"/>
        <v>0</v>
      </c>
      <c r="T66" s="268">
        <f t="shared" si="33"/>
        <v>0</v>
      </c>
      <c r="U66" s="268">
        <f t="shared" si="34"/>
        <v>0</v>
      </c>
      <c r="V66" s="154">
        <f t="shared" si="35"/>
        <v>0</v>
      </c>
      <c r="W66" s="89"/>
      <c r="X66" s="216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259"/>
      <c r="BP66" s="222"/>
      <c r="BQ66" s="206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  <c r="CQ66" s="202"/>
      <c r="CR66" s="202"/>
      <c r="CS66" s="202"/>
      <c r="CT66" s="202"/>
      <c r="CU66" s="202"/>
      <c r="CV66" s="202"/>
      <c r="CW66" s="202"/>
      <c r="CX66" s="202"/>
      <c r="CY66" s="205"/>
      <c r="CZ66" s="202"/>
      <c r="DA66" s="205"/>
      <c r="DB66" s="202"/>
      <c r="DC66" s="205"/>
      <c r="DD66" s="202"/>
      <c r="DE66" s="202"/>
      <c r="DF66" s="202"/>
      <c r="DG66" s="202"/>
      <c r="DH66" s="202"/>
      <c r="DI66" s="89"/>
      <c r="DJ66" s="206"/>
      <c r="DK66" s="202"/>
      <c r="DL66" s="202"/>
      <c r="DM66" s="202"/>
      <c r="DN66" s="202"/>
      <c r="DO66" s="202"/>
      <c r="DP66" s="202"/>
      <c r="DQ66" s="202"/>
      <c r="DR66" s="202"/>
      <c r="DS66" s="202"/>
      <c r="DT66" s="202"/>
      <c r="DU66" s="202"/>
      <c r="DV66" s="202"/>
      <c r="DW66" s="202"/>
      <c r="DX66" s="202"/>
      <c r="DY66" s="202"/>
      <c r="DZ66" s="202"/>
      <c r="EA66" s="202"/>
      <c r="EB66" s="202"/>
      <c r="EC66" s="202"/>
      <c r="ED66" s="202"/>
      <c r="EE66" s="202"/>
      <c r="EF66" s="202"/>
      <c r="EG66" s="202"/>
      <c r="EH66" s="202"/>
      <c r="EI66" s="202"/>
      <c r="EJ66" s="202"/>
      <c r="EK66" s="202"/>
      <c r="EL66" s="202"/>
      <c r="EM66" s="202"/>
      <c r="EN66" s="202"/>
      <c r="EO66" s="202"/>
      <c r="EP66" s="202"/>
      <c r="EQ66" s="205"/>
      <c r="ER66" s="205"/>
      <c r="ES66" s="205"/>
      <c r="ET66" s="205"/>
      <c r="EU66" s="205"/>
      <c r="EV66" s="207"/>
      <c r="EW66" s="208"/>
      <c r="EX66" s="207"/>
      <c r="EY66" s="208"/>
      <c r="EZ66" s="207"/>
      <c r="FA66" s="208"/>
      <c r="FB66" s="250">
        <f t="shared" si="25"/>
        <v>0</v>
      </c>
      <c r="FC66" s="248">
        <f t="shared" si="36"/>
        <v>0</v>
      </c>
      <c r="FD66" s="243">
        <f t="shared" si="37"/>
        <v>0</v>
      </c>
      <c r="FE66" s="216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202"/>
      <c r="GX66" s="202"/>
      <c r="GY66" s="202"/>
      <c r="GZ66" s="209"/>
      <c r="HA66" s="220">
        <f t="shared" si="38"/>
        <v>0</v>
      </c>
      <c r="HB66" s="94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229"/>
      <c r="IT66" s="10"/>
      <c r="IU66" s="10"/>
      <c r="IV66" s="10"/>
    </row>
    <row r="67" spans="1:256" s="132" customFormat="1" ht="14.25" thickTop="1" thickBot="1">
      <c r="A67" s="189"/>
      <c r="B67" s="190"/>
      <c r="C67" s="190">
        <f t="shared" ref="C67:I67" si="54">SUM(C5:C66)</f>
        <v>92</v>
      </c>
      <c r="D67" s="190">
        <f t="shared" si="54"/>
        <v>88</v>
      </c>
      <c r="E67" s="190">
        <f t="shared" si="54"/>
        <v>84</v>
      </c>
      <c r="F67" s="190">
        <f t="shared" si="54"/>
        <v>4</v>
      </c>
      <c r="G67" s="190">
        <f t="shared" si="54"/>
        <v>4</v>
      </c>
      <c r="H67" s="190">
        <f t="shared" si="54"/>
        <v>0</v>
      </c>
      <c r="I67" s="190">
        <f t="shared" si="54"/>
        <v>7920</v>
      </c>
      <c r="J67" s="190"/>
      <c r="K67" s="190"/>
      <c r="L67" s="190"/>
      <c r="M67" s="190"/>
      <c r="N67" s="190"/>
      <c r="O67" s="190"/>
      <c r="P67" s="190"/>
      <c r="Q67" s="190"/>
      <c r="R67" s="271">
        <f t="shared" ref="R67" si="55">COUNTIF(FE67:GY67,1)</f>
        <v>0</v>
      </c>
      <c r="S67" s="272">
        <f>COUNTIF(FE67:GY67,2)</f>
        <v>2</v>
      </c>
      <c r="T67" s="273">
        <f>COUNTIF(FE67:GY67,"R")</f>
        <v>0</v>
      </c>
      <c r="U67" s="273">
        <f t="shared" ref="U67" si="56">S67+T67</f>
        <v>2</v>
      </c>
      <c r="V67" s="323">
        <f>SUM(V5:V66)</f>
        <v>5</v>
      </c>
      <c r="W67" s="198" t="s">
        <v>50</v>
      </c>
      <c r="X67" s="190">
        <f t="shared" ref="X67:AL67" si="57">COUNTIF(X5:X66,"T")</f>
        <v>0</v>
      </c>
      <c r="Y67" s="190">
        <f t="shared" si="57"/>
        <v>0</v>
      </c>
      <c r="Z67" s="190">
        <f t="shared" si="57"/>
        <v>11</v>
      </c>
      <c r="AA67" s="190">
        <f t="shared" si="57"/>
        <v>0</v>
      </c>
      <c r="AB67" s="190">
        <f t="shared" si="57"/>
        <v>0</v>
      </c>
      <c r="AC67" s="190">
        <f t="shared" si="57"/>
        <v>0</v>
      </c>
      <c r="AD67" s="190">
        <f t="shared" si="57"/>
        <v>11</v>
      </c>
      <c r="AE67" s="190">
        <f t="shared" si="57"/>
        <v>0</v>
      </c>
      <c r="AF67" s="190">
        <f t="shared" si="57"/>
        <v>0</v>
      </c>
      <c r="AG67" s="190">
        <f t="shared" si="57"/>
        <v>0</v>
      </c>
      <c r="AH67" s="190">
        <f t="shared" si="57"/>
        <v>11</v>
      </c>
      <c r="AI67" s="190">
        <f t="shared" si="57"/>
        <v>0</v>
      </c>
      <c r="AJ67" s="190">
        <f t="shared" si="57"/>
        <v>0</v>
      </c>
      <c r="AK67" s="190">
        <f t="shared" si="57"/>
        <v>0</v>
      </c>
      <c r="AL67" s="190">
        <f t="shared" si="57"/>
        <v>0</v>
      </c>
      <c r="AM67" s="190">
        <f>COUNTIF(AM5:AM66,"T")</f>
        <v>11</v>
      </c>
      <c r="AN67" s="190">
        <f>COUNTIF(AN5:AN66,"T")</f>
        <v>0</v>
      </c>
      <c r="AO67" s="190">
        <f>COUNTIF(AO5:AO66,"T")</f>
        <v>11</v>
      </c>
      <c r="AP67" s="190">
        <f>COUNTIF(AP5:AP66,"T")</f>
        <v>0</v>
      </c>
      <c r="AQ67" s="190">
        <f>COUNTIF(AQ5:AQ66,"T")</f>
        <v>0</v>
      </c>
      <c r="AR67" s="190">
        <f t="shared" ref="AR67:BM67" si="58">COUNTIF(AR5:AR66,"T")</f>
        <v>0</v>
      </c>
      <c r="AS67" s="190">
        <f t="shared" si="58"/>
        <v>0</v>
      </c>
      <c r="AT67" s="190">
        <f t="shared" si="58"/>
        <v>0</v>
      </c>
      <c r="AU67" s="190">
        <f t="shared" si="58"/>
        <v>0</v>
      </c>
      <c r="AV67" s="190">
        <f t="shared" si="58"/>
        <v>0</v>
      </c>
      <c r="AW67" s="190">
        <f t="shared" si="58"/>
        <v>0</v>
      </c>
      <c r="AX67" s="190">
        <f t="shared" si="58"/>
        <v>0</v>
      </c>
      <c r="AY67" s="190">
        <f t="shared" si="58"/>
        <v>0</v>
      </c>
      <c r="AZ67" s="190">
        <f t="shared" si="58"/>
        <v>11</v>
      </c>
      <c r="BA67" s="190">
        <f t="shared" si="58"/>
        <v>0</v>
      </c>
      <c r="BB67" s="190">
        <f t="shared" si="58"/>
        <v>0</v>
      </c>
      <c r="BC67" s="190">
        <f t="shared" si="58"/>
        <v>0</v>
      </c>
      <c r="BD67" s="190">
        <f t="shared" si="58"/>
        <v>0</v>
      </c>
      <c r="BE67" s="190">
        <f t="shared" si="58"/>
        <v>11</v>
      </c>
      <c r="BF67" s="190">
        <f t="shared" si="58"/>
        <v>0</v>
      </c>
      <c r="BG67" s="190">
        <f t="shared" si="58"/>
        <v>0</v>
      </c>
      <c r="BH67" s="190">
        <f t="shared" si="58"/>
        <v>11</v>
      </c>
      <c r="BI67" s="190">
        <f t="shared" si="58"/>
        <v>0</v>
      </c>
      <c r="BJ67" s="190">
        <f t="shared" si="58"/>
        <v>0</v>
      </c>
      <c r="BK67" s="190">
        <f t="shared" si="58"/>
        <v>0</v>
      </c>
      <c r="BL67" s="190">
        <f t="shared" si="58"/>
        <v>0</v>
      </c>
      <c r="BM67" s="190">
        <f t="shared" si="58"/>
        <v>0</v>
      </c>
      <c r="BN67" s="190">
        <f>COUNTIF(BN5:BN66,"T")</f>
        <v>0</v>
      </c>
      <c r="BO67" s="190">
        <f>COUNTIF(BO5:BO66,"T")</f>
        <v>0</v>
      </c>
      <c r="BP67" s="210"/>
      <c r="BQ67" s="210">
        <f t="shared" ref="BQ67:DE67" si="59">SUM(BQ5:BQ66)</f>
        <v>0</v>
      </c>
      <c r="BR67" s="210">
        <f t="shared" si="59"/>
        <v>0</v>
      </c>
      <c r="BS67" s="210">
        <f t="shared" si="59"/>
        <v>990</v>
      </c>
      <c r="BT67" s="210">
        <f t="shared" si="59"/>
        <v>0</v>
      </c>
      <c r="BU67" s="210">
        <f t="shared" si="59"/>
        <v>0</v>
      </c>
      <c r="BV67" s="210">
        <f t="shared" si="59"/>
        <v>0</v>
      </c>
      <c r="BW67" s="210">
        <f t="shared" si="59"/>
        <v>990</v>
      </c>
      <c r="BX67" s="210">
        <f t="shared" si="59"/>
        <v>0</v>
      </c>
      <c r="BY67" s="210">
        <f t="shared" si="59"/>
        <v>0</v>
      </c>
      <c r="BZ67" s="210">
        <f t="shared" si="59"/>
        <v>0</v>
      </c>
      <c r="CA67" s="210">
        <f t="shared" si="59"/>
        <v>990</v>
      </c>
      <c r="CB67" s="210">
        <f t="shared" si="59"/>
        <v>0</v>
      </c>
      <c r="CC67" s="210">
        <f t="shared" si="59"/>
        <v>0</v>
      </c>
      <c r="CD67" s="210">
        <f t="shared" si="59"/>
        <v>0</v>
      </c>
      <c r="CE67" s="210">
        <f t="shared" si="59"/>
        <v>0</v>
      </c>
      <c r="CF67" s="210">
        <f t="shared" si="59"/>
        <v>990</v>
      </c>
      <c r="CG67" s="210">
        <f t="shared" si="59"/>
        <v>0</v>
      </c>
      <c r="CH67" s="210">
        <f t="shared" si="59"/>
        <v>990</v>
      </c>
      <c r="CI67" s="210">
        <f t="shared" si="59"/>
        <v>0</v>
      </c>
      <c r="CJ67" s="210">
        <f t="shared" si="59"/>
        <v>0</v>
      </c>
      <c r="CK67" s="210">
        <f t="shared" si="59"/>
        <v>0</v>
      </c>
      <c r="CL67" s="210">
        <f t="shared" ref="CL67:CV67" si="60">SUM(CL5:CL66)</f>
        <v>0</v>
      </c>
      <c r="CM67" s="210">
        <f t="shared" si="60"/>
        <v>0</v>
      </c>
      <c r="CN67" s="210">
        <f t="shared" si="60"/>
        <v>0</v>
      </c>
      <c r="CO67" s="210">
        <f t="shared" si="60"/>
        <v>0</v>
      </c>
      <c r="CP67" s="210">
        <f t="shared" si="60"/>
        <v>0</v>
      </c>
      <c r="CQ67" s="210">
        <f t="shared" si="60"/>
        <v>0</v>
      </c>
      <c r="CR67" s="210">
        <f t="shared" si="60"/>
        <v>0</v>
      </c>
      <c r="CS67" s="210">
        <f t="shared" si="60"/>
        <v>990</v>
      </c>
      <c r="CT67" s="210">
        <f t="shared" si="60"/>
        <v>0</v>
      </c>
      <c r="CU67" s="210">
        <f t="shared" si="60"/>
        <v>0</v>
      </c>
      <c r="CV67" s="210">
        <f t="shared" si="60"/>
        <v>0</v>
      </c>
      <c r="CW67" s="210">
        <f>SUM(CW5:CW66)</f>
        <v>0</v>
      </c>
      <c r="CX67" s="210">
        <f>SUM(CX5:CX66)</f>
        <v>990</v>
      </c>
      <c r="CY67" s="210">
        <f t="shared" si="59"/>
        <v>0</v>
      </c>
      <c r="CZ67" s="210">
        <f t="shared" si="59"/>
        <v>0</v>
      </c>
      <c r="DA67" s="210">
        <f t="shared" si="59"/>
        <v>990</v>
      </c>
      <c r="DB67" s="210">
        <f t="shared" si="59"/>
        <v>0</v>
      </c>
      <c r="DC67" s="210">
        <f t="shared" si="59"/>
        <v>0</v>
      </c>
      <c r="DD67" s="210">
        <f t="shared" si="59"/>
        <v>0</v>
      </c>
      <c r="DE67" s="210">
        <f t="shared" si="59"/>
        <v>0</v>
      </c>
      <c r="DF67" s="210">
        <f>SUM(DF5:DF66)</f>
        <v>0</v>
      </c>
      <c r="DG67" s="210">
        <f>SUM(DG5:DG66)</f>
        <v>0</v>
      </c>
      <c r="DH67" s="210">
        <f>SUM(DH5:DH66)</f>
        <v>0</v>
      </c>
      <c r="DI67" s="211"/>
      <c r="DJ67" s="210">
        <f t="shared" ref="DJ67:EP67" si="61">COUNTIF(DJ5:DJ66,"E")</f>
        <v>0</v>
      </c>
      <c r="DK67" s="210">
        <f t="shared" si="61"/>
        <v>0</v>
      </c>
      <c r="DL67" s="210">
        <f t="shared" si="61"/>
        <v>0</v>
      </c>
      <c r="DM67" s="210">
        <f t="shared" si="61"/>
        <v>0</v>
      </c>
      <c r="DN67" s="210">
        <f t="shared" si="61"/>
        <v>0</v>
      </c>
      <c r="DO67" s="210">
        <f t="shared" si="61"/>
        <v>0</v>
      </c>
      <c r="DP67" s="210">
        <f t="shared" si="61"/>
        <v>0</v>
      </c>
      <c r="DQ67" s="210">
        <f t="shared" si="61"/>
        <v>0</v>
      </c>
      <c r="DR67" s="210">
        <f t="shared" si="61"/>
        <v>0</v>
      </c>
      <c r="DS67" s="210">
        <f t="shared" si="61"/>
        <v>0</v>
      </c>
      <c r="DT67" s="210">
        <f t="shared" si="61"/>
        <v>0</v>
      </c>
      <c r="DU67" s="210">
        <f t="shared" si="61"/>
        <v>0</v>
      </c>
      <c r="DV67" s="210">
        <f t="shared" si="61"/>
        <v>0</v>
      </c>
      <c r="DW67" s="210">
        <f t="shared" si="61"/>
        <v>0</v>
      </c>
      <c r="DX67" s="210">
        <f t="shared" si="61"/>
        <v>0</v>
      </c>
      <c r="DY67" s="210">
        <f t="shared" si="61"/>
        <v>0</v>
      </c>
      <c r="DZ67" s="210">
        <f t="shared" si="61"/>
        <v>0</v>
      </c>
      <c r="EA67" s="210">
        <f t="shared" si="61"/>
        <v>0</v>
      </c>
      <c r="EB67" s="210">
        <f t="shared" si="61"/>
        <v>0</v>
      </c>
      <c r="EC67" s="210">
        <f t="shared" si="61"/>
        <v>0</v>
      </c>
      <c r="ED67" s="210">
        <f t="shared" si="61"/>
        <v>0</v>
      </c>
      <c r="EE67" s="210">
        <f t="shared" si="61"/>
        <v>0</v>
      </c>
      <c r="EF67" s="210">
        <f t="shared" si="61"/>
        <v>0</v>
      </c>
      <c r="EG67" s="210">
        <f t="shared" si="61"/>
        <v>0</v>
      </c>
      <c r="EH67" s="210">
        <f t="shared" si="61"/>
        <v>0</v>
      </c>
      <c r="EI67" s="210">
        <f t="shared" si="61"/>
        <v>0</v>
      </c>
      <c r="EJ67" s="210">
        <f t="shared" si="61"/>
        <v>0</v>
      </c>
      <c r="EK67" s="210">
        <f t="shared" si="61"/>
        <v>0</v>
      </c>
      <c r="EL67" s="210">
        <f t="shared" si="61"/>
        <v>2</v>
      </c>
      <c r="EM67" s="210">
        <f t="shared" si="61"/>
        <v>0</v>
      </c>
      <c r="EN67" s="210">
        <f t="shared" si="61"/>
        <v>0</v>
      </c>
      <c r="EO67" s="210">
        <f t="shared" si="61"/>
        <v>0</v>
      </c>
      <c r="EP67" s="210">
        <f t="shared" si="61"/>
        <v>0</v>
      </c>
      <c r="EQ67" s="210">
        <f t="shared" ref="EQ67:FA67" si="62">COUNTIF(EQ5:EQ66,"E")</f>
        <v>0</v>
      </c>
      <c r="ER67" s="210">
        <f t="shared" si="62"/>
        <v>0</v>
      </c>
      <c r="ES67" s="210">
        <f t="shared" si="62"/>
        <v>0</v>
      </c>
      <c r="ET67" s="210">
        <f t="shared" si="62"/>
        <v>2</v>
      </c>
      <c r="EU67" s="210">
        <f t="shared" si="62"/>
        <v>0</v>
      </c>
      <c r="EV67" s="210">
        <f t="shared" si="62"/>
        <v>0</v>
      </c>
      <c r="EW67" s="210">
        <f t="shared" si="62"/>
        <v>0</v>
      </c>
      <c r="EX67" s="210">
        <f t="shared" si="62"/>
        <v>0</v>
      </c>
      <c r="EY67" s="210">
        <f t="shared" si="62"/>
        <v>0</v>
      </c>
      <c r="EZ67" s="210">
        <f t="shared" si="62"/>
        <v>0</v>
      </c>
      <c r="FA67" s="210">
        <f t="shared" si="62"/>
        <v>0</v>
      </c>
      <c r="FB67" s="251">
        <f>SUM(FB5:FB66)</f>
        <v>4</v>
      </c>
      <c r="FC67" s="239">
        <f>SUM(FC5:FC66)*2</f>
        <v>0</v>
      </c>
      <c r="FD67" s="244">
        <f>SUM(FD5:FD66)</f>
        <v>0</v>
      </c>
      <c r="FE67" s="210">
        <f t="shared" ref="FE67:GZ67" si="63">SUM(FE5:FE66)</f>
        <v>0</v>
      </c>
      <c r="FF67" s="210">
        <f t="shared" si="63"/>
        <v>0</v>
      </c>
      <c r="FG67" s="210">
        <f t="shared" si="63"/>
        <v>0</v>
      </c>
      <c r="FH67" s="210">
        <f t="shared" si="63"/>
        <v>0</v>
      </c>
      <c r="FI67" s="210">
        <f t="shared" si="63"/>
        <v>0</v>
      </c>
      <c r="FJ67" s="210">
        <f t="shared" si="63"/>
        <v>0</v>
      </c>
      <c r="FK67" s="210">
        <f t="shared" si="63"/>
        <v>0</v>
      </c>
      <c r="FL67" s="210">
        <f t="shared" si="63"/>
        <v>0</v>
      </c>
      <c r="FM67" s="210">
        <f t="shared" si="63"/>
        <v>0</v>
      </c>
      <c r="FN67" s="210">
        <f t="shared" si="63"/>
        <v>0</v>
      </c>
      <c r="FO67" s="210">
        <f t="shared" si="63"/>
        <v>0</v>
      </c>
      <c r="FP67" s="210">
        <f t="shared" si="63"/>
        <v>0</v>
      </c>
      <c r="FQ67" s="210">
        <f t="shared" si="63"/>
        <v>0</v>
      </c>
      <c r="FR67" s="210">
        <f t="shared" si="63"/>
        <v>0</v>
      </c>
      <c r="FS67" s="210">
        <f t="shared" si="63"/>
        <v>0</v>
      </c>
      <c r="FT67" s="210">
        <f t="shared" si="63"/>
        <v>0</v>
      </c>
      <c r="FU67" s="210">
        <f t="shared" si="63"/>
        <v>0</v>
      </c>
      <c r="FV67" s="210">
        <f t="shared" si="63"/>
        <v>0</v>
      </c>
      <c r="FW67" s="210">
        <f t="shared" si="63"/>
        <v>0</v>
      </c>
      <c r="FX67" s="210">
        <f t="shared" si="63"/>
        <v>0</v>
      </c>
      <c r="FY67" s="210">
        <f t="shared" si="63"/>
        <v>0</v>
      </c>
      <c r="FZ67" s="210">
        <f t="shared" si="63"/>
        <v>0</v>
      </c>
      <c r="GA67" s="210">
        <f t="shared" si="63"/>
        <v>0</v>
      </c>
      <c r="GB67" s="210">
        <f t="shared" si="63"/>
        <v>0</v>
      </c>
      <c r="GC67" s="210">
        <f t="shared" si="63"/>
        <v>0</v>
      </c>
      <c r="GD67" s="210">
        <f t="shared" si="63"/>
        <v>0</v>
      </c>
      <c r="GE67" s="210">
        <f t="shared" si="63"/>
        <v>0</v>
      </c>
      <c r="GF67" s="210">
        <f t="shared" si="63"/>
        <v>0</v>
      </c>
      <c r="GG67" s="210">
        <f t="shared" si="63"/>
        <v>2</v>
      </c>
      <c r="GH67" s="210">
        <f t="shared" si="63"/>
        <v>0</v>
      </c>
      <c r="GI67" s="210">
        <f t="shared" si="63"/>
        <v>0</v>
      </c>
      <c r="GJ67" s="210">
        <f t="shared" si="63"/>
        <v>0</v>
      </c>
      <c r="GK67" s="210">
        <f t="shared" si="63"/>
        <v>0</v>
      </c>
      <c r="GL67" s="210">
        <f t="shared" si="63"/>
        <v>0</v>
      </c>
      <c r="GM67" s="210">
        <f t="shared" si="63"/>
        <v>0</v>
      </c>
      <c r="GN67" s="210">
        <f t="shared" si="63"/>
        <v>0</v>
      </c>
      <c r="GO67" s="210">
        <f t="shared" si="63"/>
        <v>2</v>
      </c>
      <c r="GP67" s="210">
        <f t="shared" si="63"/>
        <v>0</v>
      </c>
      <c r="GQ67" s="210">
        <f t="shared" si="63"/>
        <v>0</v>
      </c>
      <c r="GR67" s="210">
        <f t="shared" si="63"/>
        <v>0</v>
      </c>
      <c r="GS67" s="210">
        <f t="shared" si="63"/>
        <v>0</v>
      </c>
      <c r="GT67" s="210">
        <f t="shared" si="63"/>
        <v>0</v>
      </c>
      <c r="GU67" s="210">
        <f t="shared" si="63"/>
        <v>0</v>
      </c>
      <c r="GV67" s="210">
        <f t="shared" si="63"/>
        <v>0</v>
      </c>
      <c r="GW67" s="210">
        <f t="shared" si="63"/>
        <v>0</v>
      </c>
      <c r="GX67" s="210">
        <f t="shared" si="63"/>
        <v>0</v>
      </c>
      <c r="GY67" s="210">
        <f t="shared" si="63"/>
        <v>0</v>
      </c>
      <c r="GZ67" s="210">
        <f t="shared" si="63"/>
        <v>0</v>
      </c>
      <c r="HA67" s="221">
        <f>SUM(HA9:HA60)</f>
        <v>1</v>
      </c>
      <c r="HB67" s="189">
        <f t="shared" ref="HB67:IV67" si="64">SUM(HB11:HB60)</f>
        <v>0</v>
      </c>
      <c r="HC67" s="190">
        <f t="shared" si="64"/>
        <v>0</v>
      </c>
      <c r="HD67" s="190">
        <f t="shared" si="64"/>
        <v>0</v>
      </c>
      <c r="HE67" s="190">
        <f t="shared" si="64"/>
        <v>0</v>
      </c>
      <c r="HF67" s="190">
        <f t="shared" si="64"/>
        <v>0</v>
      </c>
      <c r="HG67" s="190">
        <f t="shared" si="64"/>
        <v>0</v>
      </c>
      <c r="HH67" s="190">
        <f t="shared" si="64"/>
        <v>0</v>
      </c>
      <c r="HI67" s="190">
        <f t="shared" si="64"/>
        <v>0</v>
      </c>
      <c r="HJ67" s="190">
        <f t="shared" si="64"/>
        <v>0</v>
      </c>
      <c r="HK67" s="190">
        <f t="shared" si="64"/>
        <v>0</v>
      </c>
      <c r="HL67" s="190">
        <f t="shared" si="64"/>
        <v>0</v>
      </c>
      <c r="HM67" s="190">
        <f t="shared" si="64"/>
        <v>0</v>
      </c>
      <c r="HN67" s="190">
        <f t="shared" si="64"/>
        <v>0</v>
      </c>
      <c r="HO67" s="190">
        <f t="shared" si="64"/>
        <v>0</v>
      </c>
      <c r="HP67" s="190">
        <f t="shared" si="64"/>
        <v>0</v>
      </c>
      <c r="HQ67" s="190">
        <f t="shared" si="64"/>
        <v>0</v>
      </c>
      <c r="HR67" s="190">
        <f t="shared" si="64"/>
        <v>0</v>
      </c>
      <c r="HS67" s="190">
        <f t="shared" si="64"/>
        <v>0</v>
      </c>
      <c r="HT67" s="190">
        <f t="shared" si="64"/>
        <v>0</v>
      </c>
      <c r="HU67" s="190">
        <f t="shared" si="64"/>
        <v>0</v>
      </c>
      <c r="HV67" s="190">
        <f t="shared" si="64"/>
        <v>0</v>
      </c>
      <c r="HW67" s="190">
        <f t="shared" si="64"/>
        <v>0</v>
      </c>
      <c r="HX67" s="190">
        <f t="shared" si="64"/>
        <v>0</v>
      </c>
      <c r="HY67" s="190">
        <f t="shared" si="64"/>
        <v>0</v>
      </c>
      <c r="HZ67" s="190">
        <f t="shared" si="64"/>
        <v>0</v>
      </c>
      <c r="IA67" s="190">
        <f t="shared" si="64"/>
        <v>0</v>
      </c>
      <c r="IB67" s="190">
        <f t="shared" si="64"/>
        <v>0</v>
      </c>
      <c r="IC67" s="190">
        <f t="shared" si="64"/>
        <v>0</v>
      </c>
      <c r="ID67" s="190">
        <f t="shared" si="64"/>
        <v>1</v>
      </c>
      <c r="IE67" s="190">
        <f t="shared" si="64"/>
        <v>0</v>
      </c>
      <c r="IF67" s="190">
        <f t="shared" si="64"/>
        <v>0</v>
      </c>
      <c r="IG67" s="190">
        <f t="shared" si="64"/>
        <v>0</v>
      </c>
      <c r="IH67" s="190">
        <f t="shared" si="64"/>
        <v>0</v>
      </c>
      <c r="II67" s="190">
        <f t="shared" si="64"/>
        <v>0</v>
      </c>
      <c r="IJ67" s="190">
        <f t="shared" si="64"/>
        <v>0</v>
      </c>
      <c r="IK67" s="190">
        <f t="shared" si="64"/>
        <v>0</v>
      </c>
      <c r="IL67" s="190">
        <f t="shared" si="64"/>
        <v>0</v>
      </c>
      <c r="IM67" s="190">
        <f t="shared" si="64"/>
        <v>0</v>
      </c>
      <c r="IN67" s="190">
        <f t="shared" si="64"/>
        <v>0</v>
      </c>
      <c r="IO67" s="190">
        <f t="shared" si="64"/>
        <v>0</v>
      </c>
      <c r="IP67" s="190">
        <f t="shared" si="64"/>
        <v>0</v>
      </c>
      <c r="IQ67" s="190">
        <f t="shared" si="64"/>
        <v>0</v>
      </c>
      <c r="IR67" s="190">
        <f t="shared" si="64"/>
        <v>0</v>
      </c>
      <c r="IS67" s="190">
        <f t="shared" si="64"/>
        <v>0</v>
      </c>
      <c r="IT67" s="190">
        <f t="shared" si="64"/>
        <v>0</v>
      </c>
      <c r="IU67" s="190">
        <f t="shared" si="64"/>
        <v>0</v>
      </c>
      <c r="IV67" s="191">
        <f t="shared" si="64"/>
        <v>0</v>
      </c>
    </row>
    <row r="68" spans="1:256" s="173" customFormat="1" ht="243.75" customHeight="1" thickTop="1" thickBot="1">
      <c r="A68" s="192"/>
      <c r="B68" s="193"/>
      <c r="C68" s="194" t="s">
        <v>0</v>
      </c>
      <c r="D68" s="194" t="s">
        <v>1</v>
      </c>
      <c r="E68" s="194" t="s">
        <v>2</v>
      </c>
      <c r="F68" s="194" t="s">
        <v>3</v>
      </c>
      <c r="G68" s="194" t="s">
        <v>4</v>
      </c>
      <c r="H68" s="194" t="s">
        <v>5</v>
      </c>
      <c r="I68" s="194" t="s">
        <v>6</v>
      </c>
      <c r="J68" s="194" t="s">
        <v>7</v>
      </c>
      <c r="K68" s="194" t="s">
        <v>8</v>
      </c>
      <c r="L68" s="194" t="s">
        <v>49</v>
      </c>
      <c r="M68" s="194" t="s">
        <v>44</v>
      </c>
      <c r="N68" s="194" t="s">
        <v>45</v>
      </c>
      <c r="O68" s="194" t="s">
        <v>46</v>
      </c>
      <c r="P68" s="194" t="s">
        <v>47</v>
      </c>
      <c r="Q68" s="194" t="s">
        <v>48</v>
      </c>
      <c r="R68" s="194" t="s">
        <v>9</v>
      </c>
      <c r="S68" s="194" t="s">
        <v>10</v>
      </c>
      <c r="T68" s="194" t="s">
        <v>11</v>
      </c>
      <c r="U68" s="194" t="s">
        <v>12</v>
      </c>
      <c r="V68" s="195" t="s">
        <v>13</v>
      </c>
      <c r="W68" s="196" t="s">
        <v>51</v>
      </c>
      <c r="X68" s="197">
        <f t="shared" ref="X68:BO68" si="65">COUNTIF(X5:X60,"C")+COUNTIF(X5:X60,"T")</f>
        <v>0</v>
      </c>
      <c r="Y68" s="197">
        <f t="shared" si="65"/>
        <v>0</v>
      </c>
      <c r="Z68" s="197">
        <f t="shared" si="65"/>
        <v>11</v>
      </c>
      <c r="AA68" s="197">
        <f t="shared" si="65"/>
        <v>0</v>
      </c>
      <c r="AB68" s="197">
        <f t="shared" si="65"/>
        <v>0</v>
      </c>
      <c r="AC68" s="197">
        <f t="shared" si="65"/>
        <v>0</v>
      </c>
      <c r="AD68" s="197">
        <f t="shared" si="65"/>
        <v>11</v>
      </c>
      <c r="AE68" s="197">
        <f t="shared" si="65"/>
        <v>0</v>
      </c>
      <c r="AF68" s="197">
        <f t="shared" si="65"/>
        <v>0</v>
      </c>
      <c r="AG68" s="197">
        <f t="shared" si="65"/>
        <v>0</v>
      </c>
      <c r="AH68" s="197">
        <f t="shared" si="65"/>
        <v>11</v>
      </c>
      <c r="AI68" s="197">
        <f t="shared" si="65"/>
        <v>0</v>
      </c>
      <c r="AJ68" s="197">
        <f t="shared" si="65"/>
        <v>0</v>
      </c>
      <c r="AK68" s="197">
        <f t="shared" si="65"/>
        <v>0</v>
      </c>
      <c r="AL68" s="197">
        <f t="shared" si="65"/>
        <v>0</v>
      </c>
      <c r="AM68" s="197">
        <f t="shared" si="65"/>
        <v>11</v>
      </c>
      <c r="AN68" s="197">
        <f t="shared" si="65"/>
        <v>0</v>
      </c>
      <c r="AO68" s="197">
        <f t="shared" si="65"/>
        <v>11</v>
      </c>
      <c r="AP68" s="197">
        <f t="shared" si="65"/>
        <v>0</v>
      </c>
      <c r="AQ68" s="197">
        <f t="shared" si="65"/>
        <v>0</v>
      </c>
      <c r="AR68" s="197">
        <f t="shared" si="65"/>
        <v>0</v>
      </c>
      <c r="AS68" s="197">
        <f t="shared" si="65"/>
        <v>0</v>
      </c>
      <c r="AT68" s="197">
        <f t="shared" si="65"/>
        <v>0</v>
      </c>
      <c r="AU68" s="197">
        <f t="shared" si="65"/>
        <v>0</v>
      </c>
      <c r="AV68" s="197">
        <f t="shared" si="65"/>
        <v>0</v>
      </c>
      <c r="AW68" s="197">
        <f t="shared" si="65"/>
        <v>0</v>
      </c>
      <c r="AX68" s="197">
        <f t="shared" si="65"/>
        <v>0</v>
      </c>
      <c r="AY68" s="197">
        <f t="shared" si="65"/>
        <v>0</v>
      </c>
      <c r="AZ68" s="197">
        <f t="shared" si="65"/>
        <v>13</v>
      </c>
      <c r="BA68" s="197">
        <f t="shared" si="65"/>
        <v>0</v>
      </c>
      <c r="BB68" s="197">
        <f t="shared" si="65"/>
        <v>0</v>
      </c>
      <c r="BC68" s="197">
        <f t="shared" si="65"/>
        <v>0</v>
      </c>
      <c r="BD68" s="197">
        <f t="shared" si="65"/>
        <v>0</v>
      </c>
      <c r="BE68" s="197">
        <f t="shared" si="65"/>
        <v>11</v>
      </c>
      <c r="BF68" s="197">
        <f t="shared" si="65"/>
        <v>0</v>
      </c>
      <c r="BG68" s="197">
        <f t="shared" si="65"/>
        <v>0</v>
      </c>
      <c r="BH68" s="197">
        <f t="shared" si="65"/>
        <v>16</v>
      </c>
      <c r="BI68" s="197">
        <f t="shared" si="65"/>
        <v>0</v>
      </c>
      <c r="BJ68" s="197">
        <f t="shared" si="65"/>
        <v>0</v>
      </c>
      <c r="BK68" s="197">
        <f t="shared" si="65"/>
        <v>0</v>
      </c>
      <c r="BL68" s="197">
        <f t="shared" si="65"/>
        <v>0</v>
      </c>
      <c r="BM68" s="197">
        <f t="shared" si="65"/>
        <v>0</v>
      </c>
      <c r="BN68" s="197">
        <f t="shared" si="65"/>
        <v>0</v>
      </c>
      <c r="BO68" s="197">
        <f t="shared" si="65"/>
        <v>0</v>
      </c>
      <c r="BP68" s="168"/>
      <c r="BQ68" s="169"/>
      <c r="BR68" s="168"/>
      <c r="BS68" s="168"/>
      <c r="BT68" s="168"/>
      <c r="BU68" s="168"/>
      <c r="BV68" s="167"/>
      <c r="BW68" s="167"/>
      <c r="BX68" s="170"/>
      <c r="BY68" s="170"/>
      <c r="BZ68" s="168"/>
      <c r="CA68" s="171"/>
      <c r="CB68" s="171"/>
      <c r="CC68" s="171"/>
      <c r="CD68" s="171"/>
      <c r="CE68" s="169"/>
      <c r="CF68" s="171"/>
      <c r="CG68" s="171"/>
      <c r="CH68" s="171"/>
      <c r="CI68" s="175"/>
      <c r="CJ68" s="169"/>
      <c r="CK68" s="171"/>
      <c r="CL68" s="175"/>
      <c r="CM68" s="171"/>
      <c r="CN68" s="169"/>
      <c r="CO68" s="171"/>
      <c r="CP68" s="169"/>
      <c r="CQ68" s="171"/>
      <c r="CR68" s="171"/>
      <c r="CS68" s="171"/>
      <c r="CT68" s="171"/>
      <c r="CU68" s="171"/>
      <c r="CV68" s="171"/>
      <c r="CW68" s="175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68"/>
      <c r="DJ68" s="170">
        <f>COUNTIF(DJ5:DJ66,"I")</f>
        <v>0</v>
      </c>
      <c r="DK68" s="170">
        <f t="shared" ref="DK68:EP68" si="66">COUNTIF(DK5:DK66,"I")</f>
        <v>0</v>
      </c>
      <c r="DL68" s="170">
        <f t="shared" si="66"/>
        <v>0</v>
      </c>
      <c r="DM68" s="170">
        <f t="shared" si="66"/>
        <v>0</v>
      </c>
      <c r="DN68" s="170">
        <f t="shared" si="66"/>
        <v>0</v>
      </c>
      <c r="DO68" s="170">
        <f t="shared" si="66"/>
        <v>0</v>
      </c>
      <c r="DP68" s="170">
        <f t="shared" si="66"/>
        <v>0</v>
      </c>
      <c r="DQ68" s="170">
        <f t="shared" si="66"/>
        <v>0</v>
      </c>
      <c r="DR68" s="170">
        <f t="shared" si="66"/>
        <v>0</v>
      </c>
      <c r="DS68" s="170">
        <f t="shared" si="66"/>
        <v>0</v>
      </c>
      <c r="DT68" s="170">
        <f t="shared" si="66"/>
        <v>0</v>
      </c>
      <c r="DU68" s="170">
        <f t="shared" si="66"/>
        <v>0</v>
      </c>
      <c r="DV68" s="170">
        <f t="shared" si="66"/>
        <v>0</v>
      </c>
      <c r="DW68" s="170">
        <f t="shared" si="66"/>
        <v>0</v>
      </c>
      <c r="DX68" s="170">
        <f t="shared" si="66"/>
        <v>0</v>
      </c>
      <c r="DY68" s="170">
        <f t="shared" si="66"/>
        <v>0</v>
      </c>
      <c r="DZ68" s="170">
        <f t="shared" si="66"/>
        <v>0</v>
      </c>
      <c r="EA68" s="170">
        <f t="shared" si="66"/>
        <v>0</v>
      </c>
      <c r="EB68" s="170">
        <f t="shared" si="66"/>
        <v>0</v>
      </c>
      <c r="EC68" s="170">
        <f t="shared" si="66"/>
        <v>0</v>
      </c>
      <c r="ED68" s="170">
        <f t="shared" si="66"/>
        <v>0</v>
      </c>
      <c r="EE68" s="170">
        <f t="shared" si="66"/>
        <v>0</v>
      </c>
      <c r="EF68" s="170">
        <f t="shared" si="66"/>
        <v>0</v>
      </c>
      <c r="EG68" s="170">
        <f t="shared" si="66"/>
        <v>0</v>
      </c>
      <c r="EH68" s="170">
        <f t="shared" si="66"/>
        <v>0</v>
      </c>
      <c r="EI68" s="170">
        <f t="shared" si="66"/>
        <v>0</v>
      </c>
      <c r="EJ68" s="170">
        <f t="shared" si="66"/>
        <v>0</v>
      </c>
      <c r="EK68" s="170">
        <f t="shared" si="66"/>
        <v>0</v>
      </c>
      <c r="EL68" s="170">
        <f t="shared" si="66"/>
        <v>2</v>
      </c>
      <c r="EM68" s="170">
        <f t="shared" si="66"/>
        <v>0</v>
      </c>
      <c r="EN68" s="170">
        <f t="shared" si="66"/>
        <v>0</v>
      </c>
      <c r="EO68" s="170">
        <f t="shared" si="66"/>
        <v>0</v>
      </c>
      <c r="EP68" s="170">
        <f t="shared" si="66"/>
        <v>0</v>
      </c>
      <c r="EQ68" s="170">
        <f t="shared" ref="EQ68:FA68" si="67">COUNTIF(EQ5:EQ66,"I")</f>
        <v>0</v>
      </c>
      <c r="ER68" s="170">
        <f t="shared" si="67"/>
        <v>0</v>
      </c>
      <c r="ES68" s="170">
        <f t="shared" si="67"/>
        <v>0</v>
      </c>
      <c r="ET68" s="170">
        <f t="shared" si="67"/>
        <v>2</v>
      </c>
      <c r="EU68" s="170">
        <f t="shared" si="67"/>
        <v>0</v>
      </c>
      <c r="EV68" s="170">
        <f t="shared" si="67"/>
        <v>0</v>
      </c>
      <c r="EW68" s="170">
        <f t="shared" si="67"/>
        <v>0</v>
      </c>
      <c r="EX68" s="170">
        <f t="shared" si="67"/>
        <v>0</v>
      </c>
      <c r="EY68" s="170">
        <f t="shared" si="67"/>
        <v>0</v>
      </c>
      <c r="EZ68" s="170">
        <f t="shared" si="67"/>
        <v>0</v>
      </c>
      <c r="FA68" s="170">
        <f t="shared" si="67"/>
        <v>0</v>
      </c>
      <c r="FB68" s="252" t="s">
        <v>55</v>
      </c>
      <c r="FC68" s="240" t="s">
        <v>56</v>
      </c>
      <c r="FD68" s="245" t="s">
        <v>57</v>
      </c>
      <c r="FE68" s="168"/>
      <c r="FF68" s="168"/>
      <c r="FG68" s="168"/>
      <c r="FH68" s="168"/>
      <c r="FI68" s="168"/>
      <c r="FJ68" s="168"/>
      <c r="FK68" s="168"/>
      <c r="FL68" s="168"/>
      <c r="FM68" s="168"/>
      <c r="FN68" s="168"/>
      <c r="FO68" s="168"/>
      <c r="FP68" s="168"/>
      <c r="FQ68" s="168"/>
      <c r="FR68" s="168"/>
      <c r="FS68" s="168"/>
      <c r="FT68" s="168"/>
      <c r="FU68" s="168"/>
      <c r="FV68" s="168"/>
      <c r="FW68" s="168"/>
      <c r="FX68" s="168"/>
      <c r="FY68" s="168"/>
      <c r="FZ68" s="168"/>
      <c r="GA68" s="168"/>
      <c r="GB68" s="168"/>
      <c r="GC68" s="168"/>
      <c r="GD68" s="168"/>
      <c r="GE68" s="168"/>
      <c r="GF68" s="168"/>
      <c r="GG68" s="168"/>
      <c r="GH68" s="168"/>
      <c r="GI68" s="168"/>
      <c r="GJ68" s="168"/>
      <c r="GK68" s="168"/>
      <c r="GL68" s="168"/>
      <c r="GM68" s="168"/>
      <c r="GN68" s="168"/>
      <c r="GO68" s="168"/>
      <c r="GP68" s="168"/>
      <c r="GQ68" s="168"/>
      <c r="GR68" s="168"/>
      <c r="GS68" s="168"/>
      <c r="GT68" s="168"/>
      <c r="GU68" s="168"/>
      <c r="GV68" s="254" t="s">
        <v>63</v>
      </c>
      <c r="IG68" s="174"/>
      <c r="IH68" s="174"/>
      <c r="II68" s="174"/>
      <c r="IJ68" s="174"/>
    </row>
    <row r="69" spans="1:256" s="173" customFormat="1" ht="220.5" customHeight="1" thickTop="1" thickBot="1">
      <c r="A69" s="230"/>
      <c r="B69" s="170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48"/>
      <c r="Y69" s="148"/>
      <c r="Z69" s="231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231"/>
      <c r="AM69" s="231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263"/>
      <c r="BK69" s="263"/>
      <c r="BL69" s="263"/>
      <c r="BM69" s="263"/>
      <c r="BN69" s="264"/>
      <c r="BO69" s="265"/>
      <c r="BP69" s="168"/>
      <c r="BQ69" s="168"/>
      <c r="BR69" s="168"/>
      <c r="BS69" s="168"/>
      <c r="BT69" s="168"/>
      <c r="BU69" s="168"/>
      <c r="BV69" s="168"/>
      <c r="BW69" s="167"/>
      <c r="BX69" s="170"/>
      <c r="BY69" s="170"/>
      <c r="BZ69" s="168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68"/>
      <c r="DJ69" s="230"/>
      <c r="DK69" s="170"/>
      <c r="DL69" s="170"/>
      <c r="DM69" s="170"/>
      <c r="DN69" s="170"/>
      <c r="DO69" s="176"/>
      <c r="DP69" s="170"/>
      <c r="DQ69" s="170"/>
      <c r="DR69" s="170"/>
      <c r="DS69" s="170"/>
      <c r="DT69" s="170"/>
      <c r="DU69" s="172"/>
      <c r="DV69" s="235"/>
      <c r="DW69" s="236"/>
      <c r="DX69" s="170"/>
      <c r="DY69" s="170"/>
      <c r="DZ69" s="236"/>
      <c r="EA69" s="236"/>
      <c r="EB69" s="170"/>
      <c r="EC69" s="236"/>
      <c r="ED69" s="170"/>
      <c r="EE69" s="170"/>
      <c r="EF69" s="170"/>
      <c r="EG69" s="236"/>
      <c r="EH69" s="170"/>
      <c r="EI69" s="235"/>
      <c r="EJ69" s="170"/>
      <c r="EK69" s="170"/>
      <c r="EL69" s="170"/>
      <c r="EM69" s="170"/>
      <c r="EN69" s="170"/>
      <c r="EO69" s="170"/>
      <c r="EP69" s="170"/>
      <c r="EQ69" s="170"/>
      <c r="ER69" s="170"/>
      <c r="ES69" s="170"/>
      <c r="ET69" s="170"/>
      <c r="EU69" s="170"/>
      <c r="EV69" s="170"/>
      <c r="EW69" s="170"/>
      <c r="EX69" s="170"/>
      <c r="EY69" s="170"/>
      <c r="EZ69" s="168"/>
      <c r="FA69" s="168"/>
      <c r="FB69" s="237"/>
      <c r="FC69" s="237"/>
      <c r="FD69" s="237"/>
      <c r="FE69" s="168"/>
      <c r="FF69" s="168"/>
      <c r="FG69" s="168"/>
      <c r="FH69" s="168"/>
      <c r="FI69" s="168"/>
      <c r="FJ69" s="168"/>
      <c r="FK69" s="168"/>
      <c r="FL69" s="168"/>
      <c r="FM69" s="168"/>
      <c r="FN69" s="168"/>
      <c r="FO69" s="168"/>
      <c r="FP69" s="168"/>
      <c r="FQ69" s="168"/>
      <c r="FR69" s="168"/>
      <c r="FS69" s="168"/>
      <c r="FT69" s="168"/>
      <c r="FU69" s="168"/>
      <c r="FV69" s="168"/>
      <c r="FW69" s="168"/>
      <c r="FX69" s="168"/>
      <c r="FY69" s="168"/>
      <c r="FZ69" s="168"/>
      <c r="GA69" s="168"/>
      <c r="GB69" s="168"/>
      <c r="GC69" s="168"/>
      <c r="GD69" s="168"/>
      <c r="GE69" s="168"/>
      <c r="GF69" s="168"/>
      <c r="GG69" s="168"/>
      <c r="GH69" s="168"/>
      <c r="GI69" s="168"/>
      <c r="GJ69" s="168"/>
      <c r="GK69" s="168"/>
      <c r="GL69" s="168"/>
      <c r="GM69" s="168"/>
      <c r="GN69" s="168"/>
      <c r="GO69" s="168"/>
      <c r="GP69" s="168"/>
      <c r="GQ69" s="168"/>
      <c r="GR69" s="168"/>
      <c r="GS69" s="168"/>
      <c r="GT69" s="168"/>
      <c r="GU69" s="168"/>
      <c r="GV69" s="168"/>
      <c r="IG69" s="174"/>
      <c r="IH69" s="174"/>
      <c r="II69" s="174"/>
      <c r="IJ69" s="174"/>
    </row>
    <row r="70" spans="1:256" s="233" customFormat="1" ht="75" customHeight="1" thickTop="1">
      <c r="A70" s="23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231" t="str">
        <f>X3</f>
        <v>Alaquàs</v>
      </c>
      <c r="Y70" s="231" t="str">
        <f t="shared" ref="Y70:BO70" si="68">Y3</f>
        <v>Pinós</v>
      </c>
      <c r="Z70" s="231" t="str">
        <f t="shared" si="68"/>
        <v>Gandia</v>
      </c>
      <c r="AA70" s="231" t="str">
        <f t="shared" si="68"/>
        <v>Carcaixent</v>
      </c>
      <c r="AB70" s="231" t="str">
        <f t="shared" si="68"/>
        <v>Picassent</v>
      </c>
      <c r="AC70" s="231" t="str">
        <f t="shared" si="68"/>
        <v>Mutxamel</v>
      </c>
      <c r="AD70" s="231" t="str">
        <f t="shared" si="68"/>
        <v>Eldenc</v>
      </c>
      <c r="AE70" s="231" t="str">
        <f t="shared" si="68"/>
        <v>Sueca</v>
      </c>
      <c r="AF70" s="231" t="str">
        <f t="shared" si="68"/>
        <v>Alberic</v>
      </c>
      <c r="AG70" s="231" t="str">
        <f t="shared" si="68"/>
        <v>Ontinyent</v>
      </c>
      <c r="AH70" s="231" t="str">
        <f t="shared" si="68"/>
        <v>Foios</v>
      </c>
      <c r="AI70" s="231" t="str">
        <f t="shared" si="68"/>
        <v>Benicarló</v>
      </c>
      <c r="AJ70" s="231" t="str">
        <f t="shared" si="68"/>
        <v>Oliva</v>
      </c>
      <c r="AK70" s="231" t="str">
        <f t="shared" si="68"/>
        <v>Villena</v>
      </c>
      <c r="AL70" s="231" t="str">
        <f t="shared" si="68"/>
        <v>Crevillent</v>
      </c>
      <c r="AM70" s="231" t="str">
        <f t="shared" si="68"/>
        <v>Saguntí</v>
      </c>
      <c r="AN70" s="231" t="str">
        <f t="shared" si="68"/>
        <v>Xàbia</v>
      </c>
      <c r="AO70" s="231" t="str">
        <f t="shared" si="68"/>
        <v>Calp</v>
      </c>
      <c r="AP70" s="231" t="str">
        <f t="shared" si="68"/>
        <v>Torrent</v>
      </c>
      <c r="AQ70" s="231" t="str">
        <f t="shared" si="68"/>
        <v>Alaquàs</v>
      </c>
      <c r="AR70" s="231" t="str">
        <f t="shared" si="68"/>
        <v>Pinós</v>
      </c>
      <c r="AS70" s="231" t="str">
        <f t="shared" si="68"/>
        <v>Gandia</v>
      </c>
      <c r="AT70" s="231" t="str">
        <f t="shared" si="68"/>
        <v>Carcaixent</v>
      </c>
      <c r="AU70" s="231" t="str">
        <f t="shared" si="68"/>
        <v>Picassent</v>
      </c>
      <c r="AV70" s="231" t="str">
        <f t="shared" si="68"/>
        <v>Mutxamel</v>
      </c>
      <c r="AW70" s="231" t="str">
        <f t="shared" si="68"/>
        <v>Eldenc</v>
      </c>
      <c r="AX70" s="231" t="str">
        <f t="shared" si="68"/>
        <v>Sueca</v>
      </c>
      <c r="AY70" s="231" t="str">
        <f t="shared" si="68"/>
        <v>Alberic</v>
      </c>
      <c r="AZ70" s="231" t="str">
        <f t="shared" si="68"/>
        <v>Ontinyent</v>
      </c>
      <c r="BA70" s="231" t="str">
        <f t="shared" si="68"/>
        <v>Foios</v>
      </c>
      <c r="BB70" s="231" t="str">
        <f t="shared" si="68"/>
        <v>Benicarló</v>
      </c>
      <c r="BC70" s="231" t="str">
        <f t="shared" si="68"/>
        <v>Oliva</v>
      </c>
      <c r="BD70" s="231" t="str">
        <f t="shared" si="68"/>
        <v>Villena</v>
      </c>
      <c r="BE70" s="231" t="str">
        <f t="shared" si="68"/>
        <v>Crevillent</v>
      </c>
      <c r="BF70" s="231" t="str">
        <f t="shared" si="68"/>
        <v>Saguntí</v>
      </c>
      <c r="BG70" s="231" t="str">
        <f t="shared" si="68"/>
        <v>Xàbia</v>
      </c>
      <c r="BH70" s="231" t="str">
        <f t="shared" si="68"/>
        <v>Calp</v>
      </c>
      <c r="BI70" s="231" t="str">
        <f t="shared" si="68"/>
        <v>Torrent</v>
      </c>
      <c r="BJ70" s="231">
        <f t="shared" si="68"/>
        <v>0</v>
      </c>
      <c r="BK70" s="231">
        <f t="shared" si="68"/>
        <v>0</v>
      </c>
      <c r="BL70" s="231">
        <f t="shared" si="68"/>
        <v>0</v>
      </c>
      <c r="BM70" s="231">
        <f t="shared" si="68"/>
        <v>0</v>
      </c>
      <c r="BN70" s="231">
        <f t="shared" si="68"/>
        <v>0</v>
      </c>
      <c r="BO70" s="231">
        <f t="shared" si="68"/>
        <v>0</v>
      </c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232"/>
      <c r="CO70" s="232"/>
      <c r="CP70" s="232"/>
      <c r="CQ70" s="232"/>
      <c r="CR70" s="232"/>
      <c r="CS70" s="232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2"/>
      <c r="DE70" s="232"/>
      <c r="DF70" s="232"/>
      <c r="DG70" s="232"/>
      <c r="DH70" s="232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70"/>
      <c r="GG70" s="170"/>
      <c r="GH70" s="170"/>
      <c r="GI70" s="170"/>
      <c r="GJ70" s="170"/>
      <c r="GK70" s="170"/>
      <c r="GL70" s="170"/>
      <c r="GM70" s="170"/>
      <c r="GN70" s="170"/>
      <c r="GO70" s="170"/>
      <c r="GP70" s="170"/>
      <c r="GQ70" s="170"/>
      <c r="GR70" s="170"/>
      <c r="GS70" s="170"/>
      <c r="GT70" s="170"/>
      <c r="GU70" s="170"/>
      <c r="GV70" s="170"/>
      <c r="IG70" s="234"/>
      <c r="IH70" s="234"/>
      <c r="II70" s="234"/>
      <c r="IJ70" s="234"/>
    </row>
    <row r="71" spans="1:256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212"/>
      <c r="AY71" s="212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IG71" s="9"/>
      <c r="IH71" s="9"/>
      <c r="II71" s="9"/>
      <c r="IJ71" s="9"/>
    </row>
    <row r="72" spans="1:256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IG72" s="9"/>
      <c r="IH72" s="9"/>
      <c r="II72" s="9"/>
      <c r="IJ72" s="9"/>
    </row>
    <row r="73" spans="1:256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IG73" s="9"/>
      <c r="IH73" s="9"/>
      <c r="II73" s="9"/>
      <c r="IJ73" s="9"/>
    </row>
    <row r="74" spans="1:256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IG74" s="9"/>
      <c r="IH74" s="9"/>
      <c r="II74" s="9"/>
      <c r="IJ74" s="9"/>
    </row>
    <row r="75" spans="1:256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IG75" s="9"/>
      <c r="IH75" s="9"/>
      <c r="II75" s="9"/>
      <c r="IJ75" s="9"/>
    </row>
    <row r="76" spans="1:256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IG76" s="9"/>
      <c r="IH76" s="9"/>
      <c r="II76" s="9"/>
      <c r="IJ76" s="9"/>
    </row>
    <row r="77" spans="1:256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IG77" s="9"/>
      <c r="IH77" s="9"/>
      <c r="II77" s="9"/>
      <c r="IJ77" s="9"/>
    </row>
    <row r="78" spans="1:256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IG78" s="9"/>
      <c r="IH78" s="9"/>
      <c r="II78" s="9"/>
      <c r="IJ78" s="9"/>
    </row>
    <row r="79" spans="1:256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IG79" s="9"/>
      <c r="IH79" s="9"/>
      <c r="II79" s="9"/>
      <c r="IJ79" s="9"/>
    </row>
    <row r="80" spans="1:256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IG80" s="9"/>
      <c r="IH80" s="9"/>
      <c r="II80" s="9"/>
      <c r="IJ80" s="9"/>
    </row>
    <row r="81" spans="3:244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IG81" s="9"/>
      <c r="IH81" s="9"/>
      <c r="II81" s="9"/>
      <c r="IJ81" s="9"/>
    </row>
    <row r="82" spans="3:244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IG82" s="9"/>
      <c r="IH82" s="9"/>
      <c r="II82" s="9"/>
      <c r="IJ82" s="9"/>
    </row>
    <row r="83" spans="3:244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IG83" s="9"/>
      <c r="IH83" s="9"/>
      <c r="II83" s="9"/>
      <c r="IJ83" s="9"/>
    </row>
    <row r="84" spans="3:244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IG84" s="9"/>
      <c r="IH84" s="9"/>
      <c r="II84" s="9"/>
      <c r="IJ84" s="9"/>
    </row>
    <row r="85" spans="3:244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IG85" s="9"/>
      <c r="IH85" s="9"/>
      <c r="II85" s="9"/>
      <c r="IJ85" s="9"/>
    </row>
    <row r="86" spans="3:244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IG86" s="9"/>
      <c r="IH86" s="9"/>
      <c r="II86" s="9"/>
      <c r="IJ86" s="9"/>
    </row>
    <row r="87" spans="3:244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IG87" s="9"/>
      <c r="IH87" s="9"/>
      <c r="II87" s="9"/>
      <c r="IJ87" s="9"/>
    </row>
    <row r="88" spans="3:244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IG88" s="9"/>
      <c r="IH88" s="9"/>
      <c r="II88" s="9"/>
      <c r="IJ88" s="9"/>
    </row>
    <row r="89" spans="3:244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IG89" s="9"/>
      <c r="IH89" s="9"/>
      <c r="II89" s="9"/>
      <c r="IJ89" s="9"/>
    </row>
    <row r="90" spans="3:244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IG90" s="9"/>
      <c r="IH90" s="9"/>
      <c r="II90" s="9"/>
      <c r="IJ90" s="9"/>
    </row>
    <row r="91" spans="3:244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IG91" s="9"/>
      <c r="IH91" s="9"/>
      <c r="II91" s="9"/>
      <c r="IJ91" s="9"/>
    </row>
    <row r="92" spans="3:244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IG92" s="9"/>
      <c r="IH92" s="9"/>
      <c r="II92" s="9"/>
      <c r="IJ92" s="9"/>
    </row>
    <row r="93" spans="3:244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IG93" s="9"/>
      <c r="IH93" s="9"/>
      <c r="II93" s="9"/>
      <c r="IJ93" s="9"/>
    </row>
    <row r="94" spans="3:244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IG94" s="9"/>
      <c r="IH94" s="9"/>
      <c r="II94" s="9"/>
      <c r="IJ94" s="9"/>
    </row>
    <row r="95" spans="3:244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IG95" s="9"/>
      <c r="IH95" s="9"/>
      <c r="II95" s="9"/>
      <c r="IJ95" s="9"/>
    </row>
    <row r="96" spans="3:244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IG96" s="9"/>
      <c r="IH96" s="9"/>
      <c r="II96" s="9"/>
      <c r="IJ96" s="9"/>
    </row>
    <row r="97" spans="3:244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IG97" s="9"/>
      <c r="IH97" s="9"/>
      <c r="II97" s="9"/>
      <c r="IJ97" s="9"/>
    </row>
    <row r="98" spans="3:244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5"/>
      <c r="DG98" s="125"/>
      <c r="DH98" s="125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IG98" s="9"/>
      <c r="IH98" s="9"/>
      <c r="II98" s="9"/>
      <c r="IJ98" s="9"/>
    </row>
    <row r="99" spans="3:244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IG99" s="9"/>
      <c r="IH99" s="9"/>
      <c r="II99" s="9"/>
      <c r="IJ99" s="9"/>
    </row>
    <row r="100" spans="3:244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IG100" s="9"/>
      <c r="IH100" s="9"/>
      <c r="II100" s="9"/>
      <c r="IJ100" s="9"/>
    </row>
    <row r="101" spans="3:244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IG101" s="9"/>
      <c r="IH101" s="9"/>
      <c r="II101" s="9"/>
      <c r="IJ101" s="9"/>
    </row>
    <row r="102" spans="3:244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IG102" s="9"/>
      <c r="IH102" s="9"/>
      <c r="II102" s="9"/>
      <c r="IJ102" s="9"/>
    </row>
    <row r="103" spans="3:244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IG103" s="9"/>
      <c r="IH103" s="9"/>
      <c r="II103" s="9"/>
      <c r="IJ103" s="9"/>
    </row>
    <row r="104" spans="3:244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IG104" s="9"/>
      <c r="IH104" s="9"/>
      <c r="II104" s="9"/>
      <c r="IJ104" s="9"/>
    </row>
    <row r="105" spans="3:244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IG105" s="9"/>
      <c r="IH105" s="9"/>
      <c r="II105" s="9"/>
      <c r="IJ105" s="9"/>
    </row>
    <row r="106" spans="3:244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125"/>
      <c r="DF106" s="125"/>
      <c r="DG106" s="125"/>
      <c r="DH106" s="125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IG106" s="9"/>
      <c r="IH106" s="9"/>
      <c r="II106" s="9"/>
      <c r="IJ106" s="9"/>
    </row>
    <row r="107" spans="3:244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IG107" s="9"/>
      <c r="IH107" s="9"/>
      <c r="II107" s="9"/>
      <c r="IJ107" s="9"/>
    </row>
    <row r="108" spans="3:244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IG108" s="9"/>
      <c r="IH108" s="9"/>
      <c r="II108" s="9"/>
      <c r="IJ108" s="9"/>
    </row>
    <row r="109" spans="3:244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IG109" s="9"/>
      <c r="IH109" s="9"/>
      <c r="II109" s="9"/>
      <c r="IJ109" s="9"/>
    </row>
    <row r="110" spans="3:244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IG110" s="9"/>
      <c r="IH110" s="9"/>
      <c r="II110" s="9"/>
      <c r="IJ110" s="9"/>
    </row>
    <row r="111" spans="3:244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IG111" s="9"/>
      <c r="IH111" s="9"/>
      <c r="II111" s="9"/>
      <c r="IJ111" s="9"/>
    </row>
    <row r="112" spans="3:244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IG112" s="9"/>
      <c r="IH112" s="9"/>
      <c r="II112" s="9"/>
      <c r="IJ112" s="9"/>
    </row>
    <row r="113" spans="3:244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IG113" s="9"/>
      <c r="IH113" s="9"/>
      <c r="II113" s="9"/>
      <c r="IJ113" s="9"/>
    </row>
    <row r="114" spans="3:244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IG114" s="9"/>
      <c r="IH114" s="9"/>
      <c r="II114" s="9"/>
      <c r="IJ114" s="9"/>
    </row>
    <row r="115" spans="3:244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IG115" s="9"/>
      <c r="IH115" s="9"/>
      <c r="II115" s="9"/>
      <c r="IJ115" s="9"/>
    </row>
    <row r="116" spans="3:244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IG116" s="9"/>
      <c r="IH116" s="9"/>
      <c r="II116" s="9"/>
      <c r="IJ116" s="9"/>
    </row>
    <row r="117" spans="3:244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IG117" s="9"/>
      <c r="IH117" s="9"/>
      <c r="II117" s="9"/>
      <c r="IJ117" s="9"/>
    </row>
    <row r="118" spans="3:244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IG118" s="9"/>
      <c r="IH118" s="9"/>
      <c r="II118" s="9"/>
      <c r="IJ118" s="9"/>
    </row>
    <row r="119" spans="3:244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5"/>
      <c r="DE119" s="125"/>
      <c r="DF119" s="125"/>
      <c r="DG119" s="125"/>
      <c r="DH119" s="125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IG119" s="9"/>
      <c r="IH119" s="9"/>
      <c r="II119" s="9"/>
      <c r="IJ119" s="9"/>
    </row>
    <row r="120" spans="3:244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5"/>
      <c r="DE120" s="125"/>
      <c r="DF120" s="125"/>
      <c r="DG120" s="125"/>
      <c r="DH120" s="125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IG120" s="9"/>
      <c r="IH120" s="9"/>
      <c r="II120" s="9"/>
      <c r="IJ120" s="9"/>
    </row>
    <row r="121" spans="3:244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5"/>
      <c r="DE121" s="125"/>
      <c r="DF121" s="125"/>
      <c r="DG121" s="125"/>
      <c r="DH121" s="125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IG121" s="9"/>
      <c r="IH121" s="9"/>
      <c r="II121" s="9"/>
      <c r="IJ121" s="9"/>
    </row>
    <row r="122" spans="3:244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5"/>
      <c r="DA122" s="125"/>
      <c r="DB122" s="125"/>
      <c r="DC122" s="125"/>
      <c r="DD122" s="125"/>
      <c r="DE122" s="125"/>
      <c r="DF122" s="125"/>
      <c r="DG122" s="125"/>
      <c r="DH122" s="125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IG122" s="9"/>
      <c r="IH122" s="9"/>
      <c r="II122" s="9"/>
      <c r="IJ122" s="9"/>
    </row>
    <row r="123" spans="3:244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125"/>
      <c r="CB123" s="125"/>
      <c r="CC123" s="125"/>
      <c r="CD123" s="125"/>
      <c r="CE123" s="125"/>
      <c r="CF123" s="125"/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5"/>
      <c r="DB123" s="125"/>
      <c r="DC123" s="125"/>
      <c r="DD123" s="125"/>
      <c r="DE123" s="125"/>
      <c r="DF123" s="125"/>
      <c r="DG123" s="125"/>
      <c r="DH123" s="125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IG123" s="9"/>
      <c r="IH123" s="9"/>
      <c r="II123" s="9"/>
      <c r="IJ123" s="9"/>
    </row>
    <row r="124" spans="3:244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125"/>
      <c r="CB124" s="125"/>
      <c r="CC124" s="125"/>
      <c r="CD124" s="125"/>
      <c r="CE124" s="125"/>
      <c r="CF124" s="125"/>
      <c r="CG124" s="125"/>
      <c r="CH124" s="125"/>
      <c r="CI124" s="125"/>
      <c r="CJ124" s="125"/>
      <c r="CK124" s="125"/>
      <c r="CL124" s="125"/>
      <c r="CM124" s="125"/>
      <c r="CN124" s="125"/>
      <c r="CO124" s="125"/>
      <c r="CP124" s="125"/>
      <c r="CQ124" s="125"/>
      <c r="CR124" s="125"/>
      <c r="CS124" s="125"/>
      <c r="CT124" s="125"/>
      <c r="CU124" s="125"/>
      <c r="CV124" s="125"/>
      <c r="CW124" s="125"/>
      <c r="CX124" s="125"/>
      <c r="CY124" s="125"/>
      <c r="CZ124" s="125"/>
      <c r="DA124" s="125"/>
      <c r="DB124" s="125"/>
      <c r="DC124" s="125"/>
      <c r="DD124" s="125"/>
      <c r="DE124" s="125"/>
      <c r="DF124" s="125"/>
      <c r="DG124" s="125"/>
      <c r="DH124" s="125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IG124" s="9"/>
      <c r="IH124" s="9"/>
      <c r="II124" s="9"/>
      <c r="IJ124" s="9"/>
    </row>
    <row r="125" spans="3:244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125"/>
      <c r="CB125" s="125"/>
      <c r="CC125" s="125"/>
      <c r="CD125" s="125"/>
      <c r="CE125" s="125"/>
      <c r="CF125" s="125"/>
      <c r="CG125" s="125"/>
      <c r="CH125" s="125"/>
      <c r="CI125" s="125"/>
      <c r="CJ125" s="125"/>
      <c r="CK125" s="125"/>
      <c r="CL125" s="125"/>
      <c r="CM125" s="125"/>
      <c r="CN125" s="125"/>
      <c r="CO125" s="125"/>
      <c r="CP125" s="125"/>
      <c r="CQ125" s="125"/>
      <c r="CR125" s="125"/>
      <c r="CS125" s="125"/>
      <c r="CT125" s="125"/>
      <c r="CU125" s="125"/>
      <c r="CV125" s="125"/>
      <c r="CW125" s="125"/>
      <c r="CX125" s="125"/>
      <c r="CY125" s="125"/>
      <c r="CZ125" s="125"/>
      <c r="DA125" s="125"/>
      <c r="DB125" s="125"/>
      <c r="DC125" s="125"/>
      <c r="DD125" s="125"/>
      <c r="DE125" s="125"/>
      <c r="DF125" s="125"/>
      <c r="DG125" s="125"/>
      <c r="DH125" s="125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IG125" s="9"/>
      <c r="IH125" s="9"/>
      <c r="II125" s="9"/>
      <c r="IJ125" s="9"/>
    </row>
    <row r="126" spans="3:244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IG126" s="9"/>
      <c r="IH126" s="9"/>
      <c r="II126" s="9"/>
      <c r="IJ126" s="9"/>
    </row>
    <row r="127" spans="3:244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5"/>
      <c r="CL127" s="125"/>
      <c r="CM127" s="125"/>
      <c r="CN127" s="125"/>
      <c r="CO127" s="125"/>
      <c r="CP127" s="125"/>
      <c r="CQ127" s="125"/>
      <c r="CR127" s="125"/>
      <c r="CS127" s="125"/>
      <c r="CT127" s="125"/>
      <c r="CU127" s="125"/>
      <c r="CV127" s="125"/>
      <c r="CW127" s="125"/>
      <c r="CX127" s="125"/>
      <c r="CY127" s="125"/>
      <c r="CZ127" s="125"/>
      <c r="DA127" s="125"/>
      <c r="DB127" s="125"/>
      <c r="DC127" s="125"/>
      <c r="DD127" s="125"/>
      <c r="DE127" s="125"/>
      <c r="DF127" s="125"/>
      <c r="DG127" s="125"/>
      <c r="DH127" s="125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IG127" s="9"/>
      <c r="IH127" s="9"/>
      <c r="II127" s="9"/>
      <c r="IJ127" s="9"/>
    </row>
    <row r="128" spans="3:244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5"/>
      <c r="DE128" s="125"/>
      <c r="DF128" s="125"/>
      <c r="DG128" s="125"/>
      <c r="DH128" s="125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IG128" s="9"/>
      <c r="IH128" s="9"/>
      <c r="II128" s="9"/>
      <c r="IJ128" s="9"/>
    </row>
    <row r="129" spans="3:244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5"/>
      <c r="CL129" s="125"/>
      <c r="CM129" s="125"/>
      <c r="CN129" s="125"/>
      <c r="CO129" s="125"/>
      <c r="CP129" s="125"/>
      <c r="CQ129" s="125"/>
      <c r="CR129" s="125"/>
      <c r="CS129" s="125"/>
      <c r="CT129" s="125"/>
      <c r="CU129" s="125"/>
      <c r="CV129" s="125"/>
      <c r="CW129" s="125"/>
      <c r="CX129" s="125"/>
      <c r="CY129" s="125"/>
      <c r="CZ129" s="125"/>
      <c r="DA129" s="125"/>
      <c r="DB129" s="125"/>
      <c r="DC129" s="125"/>
      <c r="DD129" s="125"/>
      <c r="DE129" s="125"/>
      <c r="DF129" s="125"/>
      <c r="DG129" s="125"/>
      <c r="DH129" s="125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IG129" s="9"/>
      <c r="IH129" s="9"/>
      <c r="II129" s="9"/>
      <c r="IJ129" s="9"/>
    </row>
    <row r="130" spans="3:244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25"/>
      <c r="CQ130" s="125"/>
      <c r="CR130" s="125"/>
      <c r="CS130" s="125"/>
      <c r="CT130" s="125"/>
      <c r="CU130" s="125"/>
      <c r="CV130" s="125"/>
      <c r="CW130" s="125"/>
      <c r="CX130" s="125"/>
      <c r="CY130" s="125"/>
      <c r="CZ130" s="125"/>
      <c r="DA130" s="125"/>
      <c r="DB130" s="125"/>
      <c r="DC130" s="125"/>
      <c r="DD130" s="125"/>
      <c r="DE130" s="125"/>
      <c r="DF130" s="125"/>
      <c r="DG130" s="125"/>
      <c r="DH130" s="125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IG130" s="9"/>
      <c r="IH130" s="9"/>
      <c r="II130" s="9"/>
      <c r="IJ130" s="9"/>
    </row>
    <row r="131" spans="3:244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5"/>
      <c r="CQ131" s="125"/>
      <c r="CR131" s="125"/>
      <c r="CS131" s="125"/>
      <c r="CT131" s="125"/>
      <c r="CU131" s="125"/>
      <c r="CV131" s="125"/>
      <c r="CW131" s="125"/>
      <c r="CX131" s="125"/>
      <c r="CY131" s="125"/>
      <c r="CZ131" s="125"/>
      <c r="DA131" s="125"/>
      <c r="DB131" s="125"/>
      <c r="DC131" s="125"/>
      <c r="DD131" s="125"/>
      <c r="DE131" s="125"/>
      <c r="DF131" s="125"/>
      <c r="DG131" s="125"/>
      <c r="DH131" s="125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IG131" s="9"/>
      <c r="IH131" s="9"/>
      <c r="II131" s="9"/>
      <c r="IJ131" s="9"/>
    </row>
    <row r="132" spans="3:244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  <c r="CW132" s="125"/>
      <c r="CX132" s="125"/>
      <c r="CY132" s="125"/>
      <c r="CZ132" s="125"/>
      <c r="DA132" s="125"/>
      <c r="DB132" s="125"/>
      <c r="DC132" s="125"/>
      <c r="DD132" s="125"/>
      <c r="DE132" s="125"/>
      <c r="DF132" s="125"/>
      <c r="DG132" s="125"/>
      <c r="DH132" s="125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IG132" s="9"/>
      <c r="IH132" s="9"/>
      <c r="II132" s="9"/>
      <c r="IJ132" s="9"/>
    </row>
    <row r="133" spans="3:244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125"/>
      <c r="CB133" s="125"/>
      <c r="CC133" s="125"/>
      <c r="CD133" s="125"/>
      <c r="CE133" s="125"/>
      <c r="CF133" s="125"/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125"/>
      <c r="CR133" s="125"/>
      <c r="CS133" s="125"/>
      <c r="CT133" s="125"/>
      <c r="CU133" s="125"/>
      <c r="CV133" s="125"/>
      <c r="CW133" s="125"/>
      <c r="CX133" s="125"/>
      <c r="CY133" s="125"/>
      <c r="CZ133" s="125"/>
      <c r="DA133" s="125"/>
      <c r="DB133" s="125"/>
      <c r="DC133" s="125"/>
      <c r="DD133" s="125"/>
      <c r="DE133" s="125"/>
      <c r="DF133" s="125"/>
      <c r="DG133" s="125"/>
      <c r="DH133" s="125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IG133" s="9"/>
      <c r="IH133" s="9"/>
      <c r="II133" s="9"/>
      <c r="IJ133" s="9"/>
    </row>
    <row r="134" spans="3:244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  <c r="CW134" s="125"/>
      <c r="CX134" s="125"/>
      <c r="CY134" s="125"/>
      <c r="CZ134" s="125"/>
      <c r="DA134" s="125"/>
      <c r="DB134" s="125"/>
      <c r="DC134" s="125"/>
      <c r="DD134" s="125"/>
      <c r="DE134" s="125"/>
      <c r="DF134" s="125"/>
      <c r="DG134" s="125"/>
      <c r="DH134" s="125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IG134" s="9"/>
      <c r="IH134" s="9"/>
      <c r="II134" s="9"/>
      <c r="IJ134" s="9"/>
    </row>
    <row r="135" spans="3:244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125"/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  <c r="CW135" s="125"/>
      <c r="CX135" s="125"/>
      <c r="CY135" s="125"/>
      <c r="CZ135" s="125"/>
      <c r="DA135" s="125"/>
      <c r="DB135" s="125"/>
      <c r="DC135" s="125"/>
      <c r="DD135" s="125"/>
      <c r="DE135" s="125"/>
      <c r="DF135" s="125"/>
      <c r="DG135" s="125"/>
      <c r="DH135" s="125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IG135" s="9"/>
      <c r="IH135" s="9"/>
      <c r="II135" s="9"/>
      <c r="IJ135" s="9"/>
    </row>
    <row r="136" spans="3:244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125"/>
      <c r="CB136" s="125"/>
      <c r="CC136" s="125"/>
      <c r="CD136" s="125"/>
      <c r="CE136" s="125"/>
      <c r="CF136" s="125"/>
      <c r="CG136" s="125"/>
      <c r="CH136" s="125"/>
      <c r="CI136" s="125"/>
      <c r="CJ136" s="125"/>
      <c r="CK136" s="125"/>
      <c r="CL136" s="125"/>
      <c r="CM136" s="125"/>
      <c r="CN136" s="125"/>
      <c r="CO136" s="125"/>
      <c r="CP136" s="125"/>
      <c r="CQ136" s="125"/>
      <c r="CR136" s="125"/>
      <c r="CS136" s="125"/>
      <c r="CT136" s="125"/>
      <c r="CU136" s="125"/>
      <c r="CV136" s="125"/>
      <c r="CW136" s="125"/>
      <c r="CX136" s="125"/>
      <c r="CY136" s="125"/>
      <c r="CZ136" s="125"/>
      <c r="DA136" s="125"/>
      <c r="DB136" s="125"/>
      <c r="DC136" s="125"/>
      <c r="DD136" s="125"/>
      <c r="DE136" s="125"/>
      <c r="DF136" s="125"/>
      <c r="DG136" s="125"/>
      <c r="DH136" s="125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IG136" s="9"/>
      <c r="IH136" s="9"/>
      <c r="II136" s="9"/>
      <c r="IJ136" s="9"/>
    </row>
    <row r="137" spans="3:244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125"/>
      <c r="CB137" s="125"/>
      <c r="CC137" s="125"/>
      <c r="CD137" s="125"/>
      <c r="CE137" s="125"/>
      <c r="CF137" s="125"/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  <c r="CW137" s="125"/>
      <c r="CX137" s="125"/>
      <c r="CY137" s="125"/>
      <c r="CZ137" s="125"/>
      <c r="DA137" s="125"/>
      <c r="DB137" s="125"/>
      <c r="DC137" s="125"/>
      <c r="DD137" s="125"/>
      <c r="DE137" s="125"/>
      <c r="DF137" s="125"/>
      <c r="DG137" s="125"/>
      <c r="DH137" s="125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IG137" s="9"/>
      <c r="IH137" s="9"/>
      <c r="II137" s="9"/>
      <c r="IJ137" s="9"/>
    </row>
    <row r="138" spans="3:244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125"/>
      <c r="CB138" s="125"/>
      <c r="CC138" s="125"/>
      <c r="CD138" s="125"/>
      <c r="CE138" s="125"/>
      <c r="CF138" s="125"/>
      <c r="CG138" s="125"/>
      <c r="CH138" s="125"/>
      <c r="CI138" s="125"/>
      <c r="CJ138" s="125"/>
      <c r="CK138" s="125"/>
      <c r="CL138" s="125"/>
      <c r="CM138" s="125"/>
      <c r="CN138" s="125"/>
      <c r="CO138" s="125"/>
      <c r="CP138" s="125"/>
      <c r="CQ138" s="125"/>
      <c r="CR138" s="125"/>
      <c r="CS138" s="125"/>
      <c r="CT138" s="125"/>
      <c r="CU138" s="125"/>
      <c r="CV138" s="125"/>
      <c r="CW138" s="125"/>
      <c r="CX138" s="125"/>
      <c r="CY138" s="125"/>
      <c r="CZ138" s="125"/>
      <c r="DA138" s="125"/>
      <c r="DB138" s="125"/>
      <c r="DC138" s="125"/>
      <c r="DD138" s="125"/>
      <c r="DE138" s="125"/>
      <c r="DF138" s="125"/>
      <c r="DG138" s="125"/>
      <c r="DH138" s="125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IG138" s="9"/>
      <c r="IH138" s="9"/>
      <c r="II138" s="9"/>
      <c r="IJ138" s="9"/>
    </row>
    <row r="139" spans="3:244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125"/>
      <c r="CB139" s="125"/>
      <c r="CC139" s="125"/>
      <c r="CD139" s="125"/>
      <c r="CE139" s="125"/>
      <c r="CF139" s="125"/>
      <c r="CG139" s="125"/>
      <c r="CH139" s="125"/>
      <c r="CI139" s="125"/>
      <c r="CJ139" s="125"/>
      <c r="CK139" s="125"/>
      <c r="CL139" s="125"/>
      <c r="CM139" s="125"/>
      <c r="CN139" s="125"/>
      <c r="CO139" s="125"/>
      <c r="CP139" s="125"/>
      <c r="CQ139" s="125"/>
      <c r="CR139" s="125"/>
      <c r="CS139" s="125"/>
      <c r="CT139" s="125"/>
      <c r="CU139" s="125"/>
      <c r="CV139" s="125"/>
      <c r="CW139" s="125"/>
      <c r="CX139" s="125"/>
      <c r="CY139" s="125"/>
      <c r="CZ139" s="125"/>
      <c r="DA139" s="125"/>
      <c r="DB139" s="125"/>
      <c r="DC139" s="125"/>
      <c r="DD139" s="125"/>
      <c r="DE139" s="125"/>
      <c r="DF139" s="125"/>
      <c r="DG139" s="125"/>
      <c r="DH139" s="125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IG139" s="9"/>
      <c r="IH139" s="9"/>
      <c r="II139" s="9"/>
      <c r="IJ139" s="9"/>
    </row>
    <row r="140" spans="3:244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125"/>
      <c r="CB140" s="125"/>
      <c r="CC140" s="125"/>
      <c r="CD140" s="125"/>
      <c r="CE140" s="125"/>
      <c r="CF140" s="125"/>
      <c r="CG140" s="125"/>
      <c r="CH140" s="125"/>
      <c r="CI140" s="125"/>
      <c r="CJ140" s="125"/>
      <c r="CK140" s="125"/>
      <c r="CL140" s="125"/>
      <c r="CM140" s="125"/>
      <c r="CN140" s="125"/>
      <c r="CO140" s="125"/>
      <c r="CP140" s="125"/>
      <c r="CQ140" s="125"/>
      <c r="CR140" s="125"/>
      <c r="CS140" s="125"/>
      <c r="CT140" s="125"/>
      <c r="CU140" s="125"/>
      <c r="CV140" s="125"/>
      <c r="CW140" s="125"/>
      <c r="CX140" s="125"/>
      <c r="CY140" s="125"/>
      <c r="CZ140" s="125"/>
      <c r="DA140" s="125"/>
      <c r="DB140" s="125"/>
      <c r="DC140" s="125"/>
      <c r="DD140" s="125"/>
      <c r="DE140" s="125"/>
      <c r="DF140" s="125"/>
      <c r="DG140" s="125"/>
      <c r="DH140" s="125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IG140" s="9"/>
      <c r="IH140" s="9"/>
      <c r="II140" s="9"/>
      <c r="IJ140" s="9"/>
    </row>
    <row r="141" spans="3:244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125"/>
      <c r="CB141" s="125"/>
      <c r="CC141" s="125"/>
      <c r="CD141" s="125"/>
      <c r="CE141" s="125"/>
      <c r="CF141" s="125"/>
      <c r="CG141" s="125"/>
      <c r="CH141" s="125"/>
      <c r="CI141" s="125"/>
      <c r="CJ141" s="125"/>
      <c r="CK141" s="125"/>
      <c r="CL141" s="125"/>
      <c r="CM141" s="125"/>
      <c r="CN141" s="125"/>
      <c r="CO141" s="125"/>
      <c r="CP141" s="125"/>
      <c r="CQ141" s="125"/>
      <c r="CR141" s="125"/>
      <c r="CS141" s="125"/>
      <c r="CT141" s="125"/>
      <c r="CU141" s="125"/>
      <c r="CV141" s="125"/>
      <c r="CW141" s="125"/>
      <c r="CX141" s="125"/>
      <c r="CY141" s="125"/>
      <c r="CZ141" s="125"/>
      <c r="DA141" s="125"/>
      <c r="DB141" s="125"/>
      <c r="DC141" s="125"/>
      <c r="DD141" s="125"/>
      <c r="DE141" s="125"/>
      <c r="DF141" s="125"/>
      <c r="DG141" s="125"/>
      <c r="DH141" s="125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IG141" s="9"/>
      <c r="IH141" s="9"/>
      <c r="II141" s="9"/>
      <c r="IJ141" s="9"/>
    </row>
    <row r="142" spans="3:244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5"/>
      <c r="DE142" s="125"/>
      <c r="DF142" s="125"/>
      <c r="DG142" s="125"/>
      <c r="DH142" s="125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IG142" s="9"/>
      <c r="IH142" s="9"/>
      <c r="II142" s="9"/>
      <c r="IJ142" s="9"/>
    </row>
    <row r="143" spans="3:244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/>
      <c r="DE143" s="125"/>
      <c r="DF143" s="125"/>
      <c r="DG143" s="125"/>
      <c r="DH143" s="125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IG143" s="9"/>
      <c r="IH143" s="9"/>
      <c r="II143" s="9"/>
      <c r="IJ143" s="9"/>
    </row>
    <row r="144" spans="3:244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125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125"/>
      <c r="CM144" s="125"/>
      <c r="CN144" s="125"/>
      <c r="CO144" s="125"/>
      <c r="CP144" s="125"/>
      <c r="CQ144" s="125"/>
      <c r="CR144" s="125"/>
      <c r="CS144" s="125"/>
      <c r="CT144" s="125"/>
      <c r="CU144" s="125"/>
      <c r="CV144" s="125"/>
      <c r="CW144" s="125"/>
      <c r="CX144" s="125"/>
      <c r="CY144" s="125"/>
      <c r="CZ144" s="125"/>
      <c r="DA144" s="125"/>
      <c r="DB144" s="125"/>
      <c r="DC144" s="125"/>
      <c r="DD144" s="125"/>
      <c r="DE144" s="125"/>
      <c r="DF144" s="125"/>
      <c r="DG144" s="125"/>
      <c r="DH144" s="125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IG144" s="9"/>
      <c r="IH144" s="9"/>
      <c r="II144" s="9"/>
      <c r="IJ144" s="9"/>
    </row>
    <row r="145" spans="3:244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5"/>
      <c r="DE145" s="125"/>
      <c r="DF145" s="125"/>
      <c r="DG145" s="125"/>
      <c r="DH145" s="125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IG145" s="9"/>
      <c r="IH145" s="9"/>
      <c r="II145" s="9"/>
      <c r="IJ145" s="9"/>
    </row>
    <row r="146" spans="3:244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125"/>
      <c r="CB146" s="125"/>
      <c r="CC146" s="125"/>
      <c r="CD146" s="125"/>
      <c r="CE146" s="125"/>
      <c r="CF146" s="125"/>
      <c r="CG146" s="125"/>
      <c r="CH146" s="125"/>
      <c r="CI146" s="125"/>
      <c r="CJ146" s="125"/>
      <c r="CK146" s="125"/>
      <c r="CL146" s="125"/>
      <c r="CM146" s="125"/>
      <c r="CN146" s="125"/>
      <c r="CO146" s="125"/>
      <c r="CP146" s="125"/>
      <c r="CQ146" s="125"/>
      <c r="CR146" s="125"/>
      <c r="CS146" s="125"/>
      <c r="CT146" s="125"/>
      <c r="CU146" s="125"/>
      <c r="CV146" s="125"/>
      <c r="CW146" s="125"/>
      <c r="CX146" s="125"/>
      <c r="CY146" s="125"/>
      <c r="CZ146" s="125"/>
      <c r="DA146" s="125"/>
      <c r="DB146" s="125"/>
      <c r="DC146" s="125"/>
      <c r="DD146" s="125"/>
      <c r="DE146" s="125"/>
      <c r="DF146" s="125"/>
      <c r="DG146" s="125"/>
      <c r="DH146" s="125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IG146" s="9"/>
      <c r="IH146" s="9"/>
      <c r="II146" s="9"/>
      <c r="IJ146" s="9"/>
    </row>
    <row r="147" spans="3:244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5"/>
      <c r="DE147" s="125"/>
      <c r="DF147" s="125"/>
      <c r="DG147" s="125"/>
      <c r="DH147" s="125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IG147" s="9"/>
      <c r="IH147" s="9"/>
      <c r="II147" s="9"/>
      <c r="IJ147" s="9"/>
    </row>
    <row r="148" spans="3:244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5"/>
      <c r="CM148" s="125"/>
      <c r="CN148" s="125"/>
      <c r="CO148" s="125"/>
      <c r="CP148" s="125"/>
      <c r="CQ148" s="125"/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  <c r="DB148" s="125"/>
      <c r="DC148" s="125"/>
      <c r="DD148" s="125"/>
      <c r="DE148" s="125"/>
      <c r="DF148" s="125"/>
      <c r="DG148" s="125"/>
      <c r="DH148" s="125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IG148" s="9"/>
      <c r="IH148" s="9"/>
      <c r="II148" s="9"/>
      <c r="IJ148" s="9"/>
    </row>
    <row r="149" spans="3:244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5"/>
      <c r="DH149" s="125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IG149" s="9"/>
      <c r="IH149" s="9"/>
      <c r="II149" s="9"/>
      <c r="IJ149" s="9"/>
    </row>
    <row r="150" spans="3:244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5"/>
      <c r="DF150" s="125"/>
      <c r="DG150" s="125"/>
      <c r="DH150" s="125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IG150" s="9"/>
      <c r="IH150" s="9"/>
      <c r="II150" s="9"/>
      <c r="IJ150" s="9"/>
    </row>
    <row r="151" spans="3:244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125"/>
      <c r="CB151" s="125"/>
      <c r="CC151" s="125"/>
      <c r="CD151" s="125"/>
      <c r="CE151" s="125"/>
      <c r="CF151" s="125"/>
      <c r="CG151" s="125"/>
      <c r="CH151" s="125"/>
      <c r="CI151" s="125"/>
      <c r="CJ151" s="125"/>
      <c r="CK151" s="125"/>
      <c r="CL151" s="125"/>
      <c r="CM151" s="125"/>
      <c r="CN151" s="125"/>
      <c r="CO151" s="125"/>
      <c r="CP151" s="125"/>
      <c r="CQ151" s="125"/>
      <c r="CR151" s="125"/>
      <c r="CS151" s="125"/>
      <c r="CT151" s="125"/>
      <c r="CU151" s="125"/>
      <c r="CV151" s="125"/>
      <c r="CW151" s="125"/>
      <c r="CX151" s="125"/>
      <c r="CY151" s="125"/>
      <c r="CZ151" s="125"/>
      <c r="DA151" s="125"/>
      <c r="DB151" s="125"/>
      <c r="DC151" s="125"/>
      <c r="DD151" s="125"/>
      <c r="DE151" s="125"/>
      <c r="DF151" s="125"/>
      <c r="DG151" s="125"/>
      <c r="DH151" s="125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IG151" s="9"/>
      <c r="IH151" s="9"/>
      <c r="II151" s="9"/>
      <c r="IJ151" s="9"/>
    </row>
    <row r="152" spans="3:244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125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IG152" s="9"/>
      <c r="IH152" s="9"/>
      <c r="II152" s="9"/>
      <c r="IJ152" s="9"/>
    </row>
    <row r="153" spans="3:244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125"/>
      <c r="CB153" s="125"/>
      <c r="CC153" s="125"/>
      <c r="CD153" s="125"/>
      <c r="CE153" s="125"/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5"/>
      <c r="CU153" s="125"/>
      <c r="CV153" s="125"/>
      <c r="CW153" s="125"/>
      <c r="CX153" s="125"/>
      <c r="CY153" s="125"/>
      <c r="CZ153" s="125"/>
      <c r="DA153" s="125"/>
      <c r="DB153" s="125"/>
      <c r="DC153" s="125"/>
      <c r="DD153" s="125"/>
      <c r="DE153" s="125"/>
      <c r="DF153" s="125"/>
      <c r="DG153" s="125"/>
      <c r="DH153" s="125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IG153" s="9"/>
      <c r="IH153" s="9"/>
      <c r="II153" s="9"/>
      <c r="IJ153" s="9"/>
    </row>
    <row r="154" spans="3:244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IG154" s="9"/>
      <c r="IH154" s="9"/>
      <c r="II154" s="9"/>
      <c r="IJ154" s="9"/>
    </row>
    <row r="155" spans="3:244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/>
      <c r="DE155" s="125"/>
      <c r="DF155" s="125"/>
      <c r="DG155" s="125"/>
      <c r="DH155" s="125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IG155" s="9"/>
      <c r="IH155" s="9"/>
      <c r="II155" s="9"/>
      <c r="IJ155" s="9"/>
    </row>
    <row r="156" spans="3:244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5"/>
      <c r="DE156" s="125"/>
      <c r="DF156" s="125"/>
      <c r="DG156" s="125"/>
      <c r="DH156" s="125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IG156" s="9"/>
      <c r="IH156" s="9"/>
      <c r="II156" s="9"/>
      <c r="IJ156" s="9"/>
    </row>
    <row r="157" spans="3:244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125"/>
      <c r="CL157" s="125"/>
      <c r="CM157" s="125"/>
      <c r="CN157" s="125"/>
      <c r="CO157" s="125"/>
      <c r="CP157" s="125"/>
      <c r="CQ157" s="125"/>
      <c r="CR157" s="125"/>
      <c r="CS157" s="125"/>
      <c r="CT157" s="125"/>
      <c r="CU157" s="125"/>
      <c r="CV157" s="125"/>
      <c r="CW157" s="125"/>
      <c r="CX157" s="125"/>
      <c r="CY157" s="125"/>
      <c r="CZ157" s="125"/>
      <c r="DA157" s="125"/>
      <c r="DB157" s="125"/>
      <c r="DC157" s="125"/>
      <c r="DD157" s="125"/>
      <c r="DE157" s="125"/>
      <c r="DF157" s="125"/>
      <c r="DG157" s="125"/>
      <c r="DH157" s="125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IG157" s="9"/>
      <c r="IH157" s="9"/>
      <c r="II157" s="9"/>
      <c r="IJ157" s="9"/>
    </row>
    <row r="158" spans="3:244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IG158" s="9"/>
      <c r="IH158" s="9"/>
      <c r="II158" s="9"/>
      <c r="IJ158" s="9"/>
    </row>
    <row r="159" spans="3:244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125"/>
      <c r="CB159" s="125"/>
      <c r="CC159" s="125"/>
      <c r="CD159" s="125"/>
      <c r="CE159" s="125"/>
      <c r="CF159" s="125"/>
      <c r="CG159" s="125"/>
      <c r="CH159" s="125"/>
      <c r="CI159" s="125"/>
      <c r="CJ159" s="125"/>
      <c r="CK159" s="125"/>
      <c r="CL159" s="125"/>
      <c r="CM159" s="125"/>
      <c r="CN159" s="125"/>
      <c r="CO159" s="125"/>
      <c r="CP159" s="125"/>
      <c r="CQ159" s="125"/>
      <c r="CR159" s="125"/>
      <c r="CS159" s="125"/>
      <c r="CT159" s="125"/>
      <c r="CU159" s="125"/>
      <c r="CV159" s="125"/>
      <c r="CW159" s="125"/>
      <c r="CX159" s="125"/>
      <c r="CY159" s="125"/>
      <c r="CZ159" s="125"/>
      <c r="DA159" s="125"/>
      <c r="DB159" s="125"/>
      <c r="DC159" s="125"/>
      <c r="DD159" s="125"/>
      <c r="DE159" s="125"/>
      <c r="DF159" s="125"/>
      <c r="DG159" s="125"/>
      <c r="DH159" s="125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IG159" s="9"/>
      <c r="IH159" s="9"/>
      <c r="II159" s="9"/>
      <c r="IJ159" s="9"/>
    </row>
    <row r="160" spans="3:244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125"/>
      <c r="CB160" s="125"/>
      <c r="CC160" s="125"/>
      <c r="CD160" s="125"/>
      <c r="CE160" s="125"/>
      <c r="CF160" s="125"/>
      <c r="CG160" s="125"/>
      <c r="CH160" s="125"/>
      <c r="CI160" s="125"/>
      <c r="CJ160" s="125"/>
      <c r="CK160" s="125"/>
      <c r="CL160" s="125"/>
      <c r="CM160" s="125"/>
      <c r="CN160" s="125"/>
      <c r="CO160" s="125"/>
      <c r="CP160" s="125"/>
      <c r="CQ160" s="125"/>
      <c r="CR160" s="125"/>
      <c r="CS160" s="125"/>
      <c r="CT160" s="125"/>
      <c r="CU160" s="125"/>
      <c r="CV160" s="125"/>
      <c r="CW160" s="125"/>
      <c r="CX160" s="125"/>
      <c r="CY160" s="125"/>
      <c r="CZ160" s="125"/>
      <c r="DA160" s="125"/>
      <c r="DB160" s="125"/>
      <c r="DC160" s="125"/>
      <c r="DD160" s="125"/>
      <c r="DE160" s="125"/>
      <c r="DF160" s="125"/>
      <c r="DG160" s="125"/>
      <c r="DH160" s="125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IG160" s="9"/>
      <c r="IH160" s="9"/>
      <c r="II160" s="9"/>
      <c r="IJ160" s="9"/>
    </row>
    <row r="161" spans="3:244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125"/>
      <c r="CB161" s="125"/>
      <c r="CC161" s="125"/>
      <c r="CD161" s="125"/>
      <c r="CE161" s="125"/>
      <c r="CF161" s="125"/>
      <c r="CG161" s="125"/>
      <c r="CH161" s="125"/>
      <c r="CI161" s="125"/>
      <c r="CJ161" s="125"/>
      <c r="CK161" s="125"/>
      <c r="CL161" s="125"/>
      <c r="CM161" s="125"/>
      <c r="CN161" s="125"/>
      <c r="CO161" s="125"/>
      <c r="CP161" s="125"/>
      <c r="CQ161" s="125"/>
      <c r="CR161" s="125"/>
      <c r="CS161" s="125"/>
      <c r="CT161" s="125"/>
      <c r="CU161" s="125"/>
      <c r="CV161" s="125"/>
      <c r="CW161" s="125"/>
      <c r="CX161" s="125"/>
      <c r="CY161" s="125"/>
      <c r="CZ161" s="125"/>
      <c r="DA161" s="125"/>
      <c r="DB161" s="125"/>
      <c r="DC161" s="125"/>
      <c r="DD161" s="125"/>
      <c r="DE161" s="125"/>
      <c r="DF161" s="125"/>
      <c r="DG161" s="125"/>
      <c r="DH161" s="125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IG161" s="9"/>
      <c r="IH161" s="9"/>
      <c r="II161" s="9"/>
      <c r="IJ161" s="9"/>
    </row>
    <row r="162" spans="3:244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125"/>
      <c r="CB162" s="125"/>
      <c r="CC162" s="125"/>
      <c r="CD162" s="125"/>
      <c r="CE162" s="125"/>
      <c r="CF162" s="125"/>
      <c r="CG162" s="125"/>
      <c r="CH162" s="125"/>
      <c r="CI162" s="125"/>
      <c r="CJ162" s="125"/>
      <c r="CK162" s="125"/>
      <c r="CL162" s="125"/>
      <c r="CM162" s="125"/>
      <c r="CN162" s="125"/>
      <c r="CO162" s="125"/>
      <c r="CP162" s="125"/>
      <c r="CQ162" s="125"/>
      <c r="CR162" s="125"/>
      <c r="CS162" s="125"/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5"/>
      <c r="DE162" s="125"/>
      <c r="DF162" s="125"/>
      <c r="DG162" s="125"/>
      <c r="DH162" s="125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IG162" s="9"/>
      <c r="IH162" s="9"/>
      <c r="II162" s="9"/>
      <c r="IJ162" s="9"/>
    </row>
    <row r="163" spans="3:244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125"/>
      <c r="CB163" s="125"/>
      <c r="CC163" s="125"/>
      <c r="CD163" s="125"/>
      <c r="CE163" s="125"/>
      <c r="CF163" s="125"/>
      <c r="CG163" s="125"/>
      <c r="CH163" s="125"/>
      <c r="CI163" s="125"/>
      <c r="CJ163" s="125"/>
      <c r="CK163" s="125"/>
      <c r="CL163" s="125"/>
      <c r="CM163" s="125"/>
      <c r="CN163" s="125"/>
      <c r="CO163" s="125"/>
      <c r="CP163" s="125"/>
      <c r="CQ163" s="125"/>
      <c r="CR163" s="125"/>
      <c r="CS163" s="125"/>
      <c r="CT163" s="125"/>
      <c r="CU163" s="125"/>
      <c r="CV163" s="125"/>
      <c r="CW163" s="125"/>
      <c r="CX163" s="125"/>
      <c r="CY163" s="125"/>
      <c r="CZ163" s="125"/>
      <c r="DA163" s="125"/>
      <c r="DB163" s="125"/>
      <c r="DC163" s="125"/>
      <c r="DD163" s="125"/>
      <c r="DE163" s="125"/>
      <c r="DF163" s="125"/>
      <c r="DG163" s="125"/>
      <c r="DH163" s="125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IG163" s="9"/>
      <c r="IH163" s="9"/>
      <c r="II163" s="9"/>
      <c r="IJ163" s="9"/>
    </row>
    <row r="164" spans="3:244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125"/>
      <c r="CB164" s="125"/>
      <c r="CC164" s="125"/>
      <c r="CD164" s="125"/>
      <c r="CE164" s="125"/>
      <c r="CF164" s="125"/>
      <c r="CG164" s="125"/>
      <c r="CH164" s="125"/>
      <c r="CI164" s="125"/>
      <c r="CJ164" s="125"/>
      <c r="CK164" s="125"/>
      <c r="CL164" s="125"/>
      <c r="CM164" s="125"/>
      <c r="CN164" s="125"/>
      <c r="CO164" s="125"/>
      <c r="CP164" s="125"/>
      <c r="CQ164" s="125"/>
      <c r="CR164" s="125"/>
      <c r="CS164" s="125"/>
      <c r="CT164" s="125"/>
      <c r="CU164" s="125"/>
      <c r="CV164" s="125"/>
      <c r="CW164" s="125"/>
      <c r="CX164" s="125"/>
      <c r="CY164" s="125"/>
      <c r="CZ164" s="125"/>
      <c r="DA164" s="125"/>
      <c r="DB164" s="125"/>
      <c r="DC164" s="125"/>
      <c r="DD164" s="125"/>
      <c r="DE164" s="125"/>
      <c r="DF164" s="125"/>
      <c r="DG164" s="125"/>
      <c r="DH164" s="125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IG164" s="9"/>
      <c r="IH164" s="9"/>
      <c r="II164" s="9"/>
      <c r="IJ164" s="9"/>
    </row>
    <row r="165" spans="3:244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125"/>
      <c r="CB165" s="125"/>
      <c r="CC165" s="125"/>
      <c r="CD165" s="125"/>
      <c r="CE165" s="125"/>
      <c r="CF165" s="125"/>
      <c r="CG165" s="125"/>
      <c r="CH165" s="125"/>
      <c r="CI165" s="125"/>
      <c r="CJ165" s="125"/>
      <c r="CK165" s="125"/>
      <c r="CL165" s="125"/>
      <c r="CM165" s="125"/>
      <c r="CN165" s="125"/>
      <c r="CO165" s="125"/>
      <c r="CP165" s="125"/>
      <c r="CQ165" s="125"/>
      <c r="CR165" s="125"/>
      <c r="CS165" s="125"/>
      <c r="CT165" s="125"/>
      <c r="CU165" s="125"/>
      <c r="CV165" s="125"/>
      <c r="CW165" s="125"/>
      <c r="CX165" s="125"/>
      <c r="CY165" s="125"/>
      <c r="CZ165" s="125"/>
      <c r="DA165" s="125"/>
      <c r="DB165" s="125"/>
      <c r="DC165" s="125"/>
      <c r="DD165" s="125"/>
      <c r="DE165" s="125"/>
      <c r="DF165" s="125"/>
      <c r="DG165" s="125"/>
      <c r="DH165" s="125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IG165" s="9"/>
      <c r="IH165" s="9"/>
      <c r="II165" s="9"/>
      <c r="IJ165" s="9"/>
    </row>
    <row r="166" spans="3:244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125"/>
      <c r="CB166" s="125"/>
      <c r="CC166" s="125"/>
      <c r="CD166" s="125"/>
      <c r="CE166" s="125"/>
      <c r="CF166" s="125"/>
      <c r="CG166" s="125"/>
      <c r="CH166" s="125"/>
      <c r="CI166" s="125"/>
      <c r="CJ166" s="125"/>
      <c r="CK166" s="125"/>
      <c r="CL166" s="125"/>
      <c r="CM166" s="125"/>
      <c r="CN166" s="125"/>
      <c r="CO166" s="125"/>
      <c r="CP166" s="125"/>
      <c r="CQ166" s="125"/>
      <c r="CR166" s="125"/>
      <c r="CS166" s="125"/>
      <c r="CT166" s="125"/>
      <c r="CU166" s="125"/>
      <c r="CV166" s="125"/>
      <c r="CW166" s="125"/>
      <c r="CX166" s="125"/>
      <c r="CY166" s="125"/>
      <c r="CZ166" s="125"/>
      <c r="DA166" s="125"/>
      <c r="DB166" s="125"/>
      <c r="DC166" s="125"/>
      <c r="DD166" s="125"/>
      <c r="DE166" s="125"/>
      <c r="DF166" s="125"/>
      <c r="DG166" s="125"/>
      <c r="DH166" s="125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IG166" s="9"/>
      <c r="IH166" s="9"/>
      <c r="II166" s="9"/>
      <c r="IJ166" s="9"/>
    </row>
    <row r="167" spans="3:244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125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IG167" s="9"/>
      <c r="IH167" s="9"/>
      <c r="II167" s="9"/>
      <c r="IJ167" s="9"/>
    </row>
    <row r="168" spans="3:244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125"/>
      <c r="CB168" s="125"/>
      <c r="CC168" s="125"/>
      <c r="CD168" s="125"/>
      <c r="CE168" s="125"/>
      <c r="CF168" s="125"/>
      <c r="CG168" s="125"/>
      <c r="CH168" s="125"/>
      <c r="CI168" s="125"/>
      <c r="CJ168" s="125"/>
      <c r="CK168" s="125"/>
      <c r="CL168" s="125"/>
      <c r="CM168" s="125"/>
      <c r="CN168" s="125"/>
      <c r="CO168" s="125"/>
      <c r="CP168" s="125"/>
      <c r="CQ168" s="125"/>
      <c r="CR168" s="125"/>
      <c r="CS168" s="125"/>
      <c r="CT168" s="125"/>
      <c r="CU168" s="125"/>
      <c r="CV168" s="125"/>
      <c r="CW168" s="125"/>
      <c r="CX168" s="125"/>
      <c r="CY168" s="125"/>
      <c r="CZ168" s="125"/>
      <c r="DA168" s="125"/>
      <c r="DB168" s="125"/>
      <c r="DC168" s="125"/>
      <c r="DD168" s="125"/>
      <c r="DE168" s="125"/>
      <c r="DF168" s="125"/>
      <c r="DG168" s="125"/>
      <c r="DH168" s="125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IG168" s="9"/>
      <c r="IH168" s="9"/>
      <c r="II168" s="9"/>
      <c r="IJ168" s="9"/>
    </row>
    <row r="169" spans="3:244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125"/>
      <c r="CB169" s="125"/>
      <c r="CC169" s="125"/>
      <c r="CD169" s="125"/>
      <c r="CE169" s="125"/>
      <c r="CF169" s="125"/>
      <c r="CG169" s="125"/>
      <c r="CH169" s="125"/>
      <c r="CI169" s="125"/>
      <c r="CJ169" s="125"/>
      <c r="CK169" s="125"/>
      <c r="CL169" s="125"/>
      <c r="CM169" s="125"/>
      <c r="CN169" s="125"/>
      <c r="CO169" s="125"/>
      <c r="CP169" s="125"/>
      <c r="CQ169" s="125"/>
      <c r="CR169" s="125"/>
      <c r="CS169" s="125"/>
      <c r="CT169" s="125"/>
      <c r="CU169" s="125"/>
      <c r="CV169" s="125"/>
      <c r="CW169" s="125"/>
      <c r="CX169" s="125"/>
      <c r="CY169" s="125"/>
      <c r="CZ169" s="125"/>
      <c r="DA169" s="125"/>
      <c r="DB169" s="125"/>
      <c r="DC169" s="125"/>
      <c r="DD169" s="125"/>
      <c r="DE169" s="125"/>
      <c r="DF169" s="125"/>
      <c r="DG169" s="125"/>
      <c r="DH169" s="125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IG169" s="9"/>
      <c r="IH169" s="9"/>
      <c r="II169" s="9"/>
      <c r="IJ169" s="9"/>
    </row>
    <row r="170" spans="3:244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125"/>
      <c r="CB170" s="125"/>
      <c r="CC170" s="125"/>
      <c r="CD170" s="125"/>
      <c r="CE170" s="125"/>
      <c r="CF170" s="125"/>
      <c r="CG170" s="125"/>
      <c r="CH170" s="125"/>
      <c r="CI170" s="125"/>
      <c r="CJ170" s="125"/>
      <c r="CK170" s="125"/>
      <c r="CL170" s="125"/>
      <c r="CM170" s="125"/>
      <c r="CN170" s="125"/>
      <c r="CO170" s="125"/>
      <c r="CP170" s="125"/>
      <c r="CQ170" s="125"/>
      <c r="CR170" s="125"/>
      <c r="CS170" s="125"/>
      <c r="CT170" s="125"/>
      <c r="CU170" s="125"/>
      <c r="CV170" s="125"/>
      <c r="CW170" s="125"/>
      <c r="CX170" s="125"/>
      <c r="CY170" s="125"/>
      <c r="CZ170" s="125"/>
      <c r="DA170" s="125"/>
      <c r="DB170" s="125"/>
      <c r="DC170" s="125"/>
      <c r="DD170" s="125"/>
      <c r="DE170" s="125"/>
      <c r="DF170" s="125"/>
      <c r="DG170" s="125"/>
      <c r="DH170" s="125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IG170" s="9"/>
      <c r="IH170" s="9"/>
      <c r="II170" s="9"/>
      <c r="IJ170" s="9"/>
    </row>
    <row r="171" spans="3:244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25"/>
      <c r="DF171" s="125"/>
      <c r="DG171" s="125"/>
      <c r="DH171" s="125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IG171" s="9"/>
      <c r="IH171" s="9"/>
      <c r="II171" s="9"/>
      <c r="IJ171" s="9"/>
    </row>
    <row r="172" spans="3:244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125"/>
      <c r="CB172" s="125"/>
      <c r="CC172" s="125"/>
      <c r="CD172" s="125"/>
      <c r="CE172" s="125"/>
      <c r="CF172" s="125"/>
      <c r="CG172" s="125"/>
      <c r="CH172" s="125"/>
      <c r="CI172" s="125"/>
      <c r="CJ172" s="125"/>
      <c r="CK172" s="125"/>
      <c r="CL172" s="125"/>
      <c r="CM172" s="125"/>
      <c r="CN172" s="125"/>
      <c r="CO172" s="125"/>
      <c r="CP172" s="125"/>
      <c r="CQ172" s="125"/>
      <c r="CR172" s="125"/>
      <c r="CS172" s="125"/>
      <c r="CT172" s="125"/>
      <c r="CU172" s="125"/>
      <c r="CV172" s="125"/>
      <c r="CW172" s="125"/>
      <c r="CX172" s="125"/>
      <c r="CY172" s="125"/>
      <c r="CZ172" s="125"/>
      <c r="DA172" s="125"/>
      <c r="DB172" s="125"/>
      <c r="DC172" s="125"/>
      <c r="DD172" s="125"/>
      <c r="DE172" s="125"/>
      <c r="DF172" s="125"/>
      <c r="DG172" s="125"/>
      <c r="DH172" s="125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IG172" s="9"/>
      <c r="IH172" s="9"/>
      <c r="II172" s="9"/>
      <c r="IJ172" s="9"/>
    </row>
    <row r="173" spans="3:244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125"/>
      <c r="CB173" s="125"/>
      <c r="CC173" s="125"/>
      <c r="CD173" s="125"/>
      <c r="CE173" s="125"/>
      <c r="CF173" s="125"/>
      <c r="CG173" s="125"/>
      <c r="CH173" s="125"/>
      <c r="CI173" s="125"/>
      <c r="CJ173" s="125"/>
      <c r="CK173" s="125"/>
      <c r="CL173" s="125"/>
      <c r="CM173" s="125"/>
      <c r="CN173" s="125"/>
      <c r="CO173" s="125"/>
      <c r="CP173" s="125"/>
      <c r="CQ173" s="125"/>
      <c r="CR173" s="125"/>
      <c r="CS173" s="125"/>
      <c r="CT173" s="125"/>
      <c r="CU173" s="125"/>
      <c r="CV173" s="125"/>
      <c r="CW173" s="125"/>
      <c r="CX173" s="125"/>
      <c r="CY173" s="125"/>
      <c r="CZ173" s="125"/>
      <c r="DA173" s="125"/>
      <c r="DB173" s="125"/>
      <c r="DC173" s="125"/>
      <c r="DD173" s="125"/>
      <c r="DE173" s="125"/>
      <c r="DF173" s="125"/>
      <c r="DG173" s="125"/>
      <c r="DH173" s="125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IG173" s="9"/>
      <c r="IH173" s="9"/>
      <c r="II173" s="9"/>
      <c r="IJ173" s="9"/>
    </row>
    <row r="174" spans="3:244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125"/>
      <c r="CB174" s="125"/>
      <c r="CC174" s="125"/>
      <c r="CD174" s="125"/>
      <c r="CE174" s="125"/>
      <c r="CF174" s="125"/>
      <c r="CG174" s="125"/>
      <c r="CH174" s="125"/>
      <c r="CI174" s="125"/>
      <c r="CJ174" s="125"/>
      <c r="CK174" s="125"/>
      <c r="CL174" s="125"/>
      <c r="CM174" s="125"/>
      <c r="CN174" s="125"/>
      <c r="CO174" s="125"/>
      <c r="CP174" s="125"/>
      <c r="CQ174" s="125"/>
      <c r="CR174" s="125"/>
      <c r="CS174" s="125"/>
      <c r="CT174" s="125"/>
      <c r="CU174" s="125"/>
      <c r="CV174" s="125"/>
      <c r="CW174" s="125"/>
      <c r="CX174" s="125"/>
      <c r="CY174" s="125"/>
      <c r="CZ174" s="125"/>
      <c r="DA174" s="125"/>
      <c r="DB174" s="125"/>
      <c r="DC174" s="125"/>
      <c r="DD174" s="125"/>
      <c r="DE174" s="125"/>
      <c r="DF174" s="125"/>
      <c r="DG174" s="125"/>
      <c r="DH174" s="125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IG174" s="9"/>
      <c r="IH174" s="9"/>
      <c r="II174" s="9"/>
      <c r="IJ174" s="9"/>
    </row>
    <row r="175" spans="3:244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125"/>
      <c r="CB175" s="125"/>
      <c r="CC175" s="125"/>
      <c r="CD175" s="125"/>
      <c r="CE175" s="125"/>
      <c r="CF175" s="125"/>
      <c r="CG175" s="125"/>
      <c r="CH175" s="125"/>
      <c r="CI175" s="125"/>
      <c r="CJ175" s="125"/>
      <c r="CK175" s="125"/>
      <c r="CL175" s="125"/>
      <c r="CM175" s="125"/>
      <c r="CN175" s="125"/>
      <c r="CO175" s="125"/>
      <c r="CP175" s="125"/>
      <c r="CQ175" s="125"/>
      <c r="CR175" s="125"/>
      <c r="CS175" s="125"/>
      <c r="CT175" s="125"/>
      <c r="CU175" s="125"/>
      <c r="CV175" s="125"/>
      <c r="CW175" s="125"/>
      <c r="CX175" s="125"/>
      <c r="CY175" s="125"/>
      <c r="CZ175" s="125"/>
      <c r="DA175" s="125"/>
      <c r="DB175" s="125"/>
      <c r="DC175" s="125"/>
      <c r="DD175" s="125"/>
      <c r="DE175" s="125"/>
      <c r="DF175" s="125"/>
      <c r="DG175" s="125"/>
      <c r="DH175" s="125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IG175" s="9"/>
      <c r="IH175" s="9"/>
      <c r="II175" s="9"/>
      <c r="IJ175" s="9"/>
    </row>
    <row r="176" spans="3:244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125"/>
      <c r="CB176" s="125"/>
      <c r="CC176" s="125"/>
      <c r="CD176" s="125"/>
      <c r="CE176" s="125"/>
      <c r="CF176" s="125"/>
      <c r="CG176" s="125"/>
      <c r="CH176" s="125"/>
      <c r="CI176" s="125"/>
      <c r="CJ176" s="125"/>
      <c r="CK176" s="125"/>
      <c r="CL176" s="125"/>
      <c r="CM176" s="125"/>
      <c r="CN176" s="125"/>
      <c r="CO176" s="125"/>
      <c r="CP176" s="125"/>
      <c r="CQ176" s="125"/>
      <c r="CR176" s="125"/>
      <c r="CS176" s="125"/>
      <c r="CT176" s="125"/>
      <c r="CU176" s="125"/>
      <c r="CV176" s="125"/>
      <c r="CW176" s="125"/>
      <c r="CX176" s="125"/>
      <c r="CY176" s="125"/>
      <c r="CZ176" s="125"/>
      <c r="DA176" s="125"/>
      <c r="DB176" s="125"/>
      <c r="DC176" s="125"/>
      <c r="DD176" s="125"/>
      <c r="DE176" s="125"/>
      <c r="DF176" s="125"/>
      <c r="DG176" s="125"/>
      <c r="DH176" s="125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IG176" s="9"/>
      <c r="IH176" s="9"/>
      <c r="II176" s="9"/>
      <c r="IJ176" s="9"/>
    </row>
    <row r="177" spans="3:244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  <c r="DB177" s="125"/>
      <c r="DC177" s="125"/>
      <c r="DD177" s="125"/>
      <c r="DE177" s="125"/>
      <c r="DF177" s="125"/>
      <c r="DG177" s="125"/>
      <c r="DH177" s="125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IG177" s="9"/>
      <c r="IH177" s="9"/>
      <c r="II177" s="9"/>
      <c r="IJ177" s="9"/>
    </row>
    <row r="178" spans="3:244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125"/>
      <c r="CB178" s="125"/>
      <c r="CC178" s="125"/>
      <c r="CD178" s="125"/>
      <c r="CE178" s="125"/>
      <c r="CF178" s="125"/>
      <c r="CG178" s="125"/>
      <c r="CH178" s="125"/>
      <c r="CI178" s="125"/>
      <c r="CJ178" s="125"/>
      <c r="CK178" s="125"/>
      <c r="CL178" s="125"/>
      <c r="CM178" s="125"/>
      <c r="CN178" s="125"/>
      <c r="CO178" s="125"/>
      <c r="CP178" s="125"/>
      <c r="CQ178" s="125"/>
      <c r="CR178" s="125"/>
      <c r="CS178" s="125"/>
      <c r="CT178" s="125"/>
      <c r="CU178" s="125"/>
      <c r="CV178" s="125"/>
      <c r="CW178" s="125"/>
      <c r="CX178" s="125"/>
      <c r="CY178" s="125"/>
      <c r="CZ178" s="125"/>
      <c r="DA178" s="125"/>
      <c r="DB178" s="125"/>
      <c r="DC178" s="125"/>
      <c r="DD178" s="125"/>
      <c r="DE178" s="125"/>
      <c r="DF178" s="125"/>
      <c r="DG178" s="125"/>
      <c r="DH178" s="125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IG178" s="9"/>
      <c r="IH178" s="9"/>
      <c r="II178" s="9"/>
      <c r="IJ178" s="9"/>
    </row>
    <row r="179" spans="3:244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  <c r="DB179" s="125"/>
      <c r="DC179" s="125"/>
      <c r="DD179" s="125"/>
      <c r="DE179" s="125"/>
      <c r="DF179" s="125"/>
      <c r="DG179" s="125"/>
      <c r="DH179" s="125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IG179" s="9"/>
      <c r="IH179" s="9"/>
      <c r="II179" s="9"/>
      <c r="IJ179" s="9"/>
    </row>
    <row r="180" spans="3:244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125"/>
      <c r="CB180" s="125"/>
      <c r="CC180" s="125"/>
      <c r="CD180" s="125"/>
      <c r="CE180" s="125"/>
      <c r="CF180" s="125"/>
      <c r="CG180" s="125"/>
      <c r="CH180" s="125"/>
      <c r="CI180" s="125"/>
      <c r="CJ180" s="125"/>
      <c r="CK180" s="125"/>
      <c r="CL180" s="125"/>
      <c r="CM180" s="125"/>
      <c r="CN180" s="125"/>
      <c r="CO180" s="125"/>
      <c r="CP180" s="125"/>
      <c r="CQ180" s="125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  <c r="DB180" s="125"/>
      <c r="DC180" s="125"/>
      <c r="DD180" s="125"/>
      <c r="DE180" s="125"/>
      <c r="DF180" s="125"/>
      <c r="DG180" s="125"/>
      <c r="DH180" s="125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IG180" s="9"/>
      <c r="IH180" s="9"/>
      <c r="II180" s="9"/>
      <c r="IJ180" s="9"/>
    </row>
    <row r="181" spans="3:244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125"/>
      <c r="CB181" s="125"/>
      <c r="CC181" s="125"/>
      <c r="CD181" s="125"/>
      <c r="CE181" s="125"/>
      <c r="CF181" s="125"/>
      <c r="CG181" s="125"/>
      <c r="CH181" s="125"/>
      <c r="CI181" s="125"/>
      <c r="CJ181" s="125"/>
      <c r="CK181" s="125"/>
      <c r="CL181" s="125"/>
      <c r="CM181" s="125"/>
      <c r="CN181" s="125"/>
      <c r="CO181" s="125"/>
      <c r="CP181" s="125"/>
      <c r="CQ181" s="125"/>
      <c r="CR181" s="125"/>
      <c r="CS181" s="125"/>
      <c r="CT181" s="125"/>
      <c r="CU181" s="125"/>
      <c r="CV181" s="125"/>
      <c r="CW181" s="125"/>
      <c r="CX181" s="125"/>
      <c r="CY181" s="125"/>
      <c r="CZ181" s="125"/>
      <c r="DA181" s="125"/>
      <c r="DB181" s="125"/>
      <c r="DC181" s="125"/>
      <c r="DD181" s="125"/>
      <c r="DE181" s="125"/>
      <c r="DF181" s="125"/>
      <c r="DG181" s="125"/>
      <c r="DH181" s="125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IG181" s="9"/>
      <c r="IH181" s="9"/>
      <c r="II181" s="9"/>
      <c r="IJ181" s="9"/>
    </row>
    <row r="182" spans="3:244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125"/>
      <c r="CB182" s="125"/>
      <c r="CC182" s="125"/>
      <c r="CD182" s="125"/>
      <c r="CE182" s="125"/>
      <c r="CF182" s="125"/>
      <c r="CG182" s="125"/>
      <c r="CH182" s="125"/>
      <c r="CI182" s="125"/>
      <c r="CJ182" s="125"/>
      <c r="CK182" s="125"/>
      <c r="CL182" s="125"/>
      <c r="CM182" s="125"/>
      <c r="CN182" s="125"/>
      <c r="CO182" s="125"/>
      <c r="CP182" s="125"/>
      <c r="CQ182" s="125"/>
      <c r="CR182" s="125"/>
      <c r="CS182" s="125"/>
      <c r="CT182" s="125"/>
      <c r="CU182" s="125"/>
      <c r="CV182" s="125"/>
      <c r="CW182" s="125"/>
      <c r="CX182" s="125"/>
      <c r="CY182" s="125"/>
      <c r="CZ182" s="125"/>
      <c r="DA182" s="125"/>
      <c r="DB182" s="125"/>
      <c r="DC182" s="125"/>
      <c r="DD182" s="125"/>
      <c r="DE182" s="125"/>
      <c r="DF182" s="125"/>
      <c r="DG182" s="125"/>
      <c r="DH182" s="125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IG182" s="9"/>
      <c r="IH182" s="9"/>
      <c r="II182" s="9"/>
      <c r="IJ182" s="9"/>
    </row>
    <row r="183" spans="3:244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125"/>
      <c r="CB183" s="125"/>
      <c r="CC183" s="125"/>
      <c r="CD183" s="125"/>
      <c r="CE183" s="125"/>
      <c r="CF183" s="125"/>
      <c r="CG183" s="125"/>
      <c r="CH183" s="125"/>
      <c r="CI183" s="125"/>
      <c r="CJ183" s="125"/>
      <c r="CK183" s="125"/>
      <c r="CL183" s="125"/>
      <c r="CM183" s="125"/>
      <c r="CN183" s="125"/>
      <c r="CO183" s="125"/>
      <c r="CP183" s="125"/>
      <c r="CQ183" s="125"/>
      <c r="CR183" s="125"/>
      <c r="CS183" s="125"/>
      <c r="CT183" s="125"/>
      <c r="CU183" s="125"/>
      <c r="CV183" s="125"/>
      <c r="CW183" s="125"/>
      <c r="CX183" s="125"/>
      <c r="CY183" s="125"/>
      <c r="CZ183" s="125"/>
      <c r="DA183" s="125"/>
      <c r="DB183" s="125"/>
      <c r="DC183" s="125"/>
      <c r="DD183" s="125"/>
      <c r="DE183" s="125"/>
      <c r="DF183" s="125"/>
      <c r="DG183" s="125"/>
      <c r="DH183" s="125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IG183" s="9"/>
      <c r="IH183" s="9"/>
      <c r="II183" s="9"/>
      <c r="IJ183" s="9"/>
    </row>
    <row r="184" spans="3:244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125"/>
      <c r="CB184" s="125"/>
      <c r="CC184" s="125"/>
      <c r="CD184" s="125"/>
      <c r="CE184" s="125"/>
      <c r="CF184" s="125"/>
      <c r="CG184" s="125"/>
      <c r="CH184" s="125"/>
      <c r="CI184" s="125"/>
      <c r="CJ184" s="125"/>
      <c r="CK184" s="125"/>
      <c r="CL184" s="125"/>
      <c r="CM184" s="125"/>
      <c r="CN184" s="125"/>
      <c r="CO184" s="125"/>
      <c r="CP184" s="125"/>
      <c r="CQ184" s="125"/>
      <c r="CR184" s="125"/>
      <c r="CS184" s="125"/>
      <c r="CT184" s="125"/>
      <c r="CU184" s="125"/>
      <c r="CV184" s="125"/>
      <c r="CW184" s="125"/>
      <c r="CX184" s="125"/>
      <c r="CY184" s="125"/>
      <c r="CZ184" s="125"/>
      <c r="DA184" s="125"/>
      <c r="DB184" s="125"/>
      <c r="DC184" s="125"/>
      <c r="DD184" s="125"/>
      <c r="DE184" s="125"/>
      <c r="DF184" s="125"/>
      <c r="DG184" s="125"/>
      <c r="DH184" s="125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IG184" s="9"/>
      <c r="IH184" s="9"/>
      <c r="II184" s="9"/>
      <c r="IJ184" s="9"/>
    </row>
    <row r="185" spans="3:244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125"/>
      <c r="CB185" s="125"/>
      <c r="CC185" s="125"/>
      <c r="CD185" s="125"/>
      <c r="CE185" s="125"/>
      <c r="CF185" s="125"/>
      <c r="CG185" s="125"/>
      <c r="CH185" s="125"/>
      <c r="CI185" s="125"/>
      <c r="CJ185" s="125"/>
      <c r="CK185" s="125"/>
      <c r="CL185" s="125"/>
      <c r="CM185" s="125"/>
      <c r="CN185" s="125"/>
      <c r="CO185" s="125"/>
      <c r="CP185" s="125"/>
      <c r="CQ185" s="125"/>
      <c r="CR185" s="125"/>
      <c r="CS185" s="125"/>
      <c r="CT185" s="125"/>
      <c r="CU185" s="125"/>
      <c r="CV185" s="125"/>
      <c r="CW185" s="125"/>
      <c r="CX185" s="125"/>
      <c r="CY185" s="125"/>
      <c r="CZ185" s="125"/>
      <c r="DA185" s="125"/>
      <c r="DB185" s="125"/>
      <c r="DC185" s="125"/>
      <c r="DD185" s="125"/>
      <c r="DE185" s="125"/>
      <c r="DF185" s="125"/>
      <c r="DG185" s="125"/>
      <c r="DH185" s="125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IG185" s="9"/>
      <c r="IH185" s="9"/>
      <c r="II185" s="9"/>
      <c r="IJ185" s="9"/>
    </row>
    <row r="186" spans="3:244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125"/>
      <c r="CB186" s="125"/>
      <c r="CC186" s="125"/>
      <c r="CD186" s="125"/>
      <c r="CE186" s="125"/>
      <c r="CF186" s="125"/>
      <c r="CG186" s="125"/>
      <c r="CH186" s="125"/>
      <c r="CI186" s="125"/>
      <c r="CJ186" s="125"/>
      <c r="CK186" s="125"/>
      <c r="CL186" s="125"/>
      <c r="CM186" s="125"/>
      <c r="CN186" s="125"/>
      <c r="CO186" s="125"/>
      <c r="CP186" s="125"/>
      <c r="CQ186" s="125"/>
      <c r="CR186" s="125"/>
      <c r="CS186" s="125"/>
      <c r="CT186" s="125"/>
      <c r="CU186" s="125"/>
      <c r="CV186" s="125"/>
      <c r="CW186" s="125"/>
      <c r="CX186" s="125"/>
      <c r="CY186" s="125"/>
      <c r="CZ186" s="125"/>
      <c r="DA186" s="125"/>
      <c r="DB186" s="125"/>
      <c r="DC186" s="125"/>
      <c r="DD186" s="125"/>
      <c r="DE186" s="125"/>
      <c r="DF186" s="125"/>
      <c r="DG186" s="125"/>
      <c r="DH186" s="125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IG186" s="9"/>
      <c r="IH186" s="9"/>
      <c r="II186" s="9"/>
      <c r="IJ186" s="9"/>
    </row>
    <row r="187" spans="3:244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125"/>
      <c r="CB187" s="125"/>
      <c r="CC187" s="125"/>
      <c r="CD187" s="125"/>
      <c r="CE187" s="125"/>
      <c r="CF187" s="125"/>
      <c r="CG187" s="125"/>
      <c r="CH187" s="125"/>
      <c r="CI187" s="125"/>
      <c r="CJ187" s="125"/>
      <c r="CK187" s="125"/>
      <c r="CL187" s="125"/>
      <c r="CM187" s="125"/>
      <c r="CN187" s="125"/>
      <c r="CO187" s="125"/>
      <c r="CP187" s="125"/>
      <c r="CQ187" s="125"/>
      <c r="CR187" s="125"/>
      <c r="CS187" s="125"/>
      <c r="CT187" s="125"/>
      <c r="CU187" s="125"/>
      <c r="CV187" s="125"/>
      <c r="CW187" s="125"/>
      <c r="CX187" s="125"/>
      <c r="CY187" s="125"/>
      <c r="CZ187" s="125"/>
      <c r="DA187" s="125"/>
      <c r="DB187" s="125"/>
      <c r="DC187" s="125"/>
      <c r="DD187" s="125"/>
      <c r="DE187" s="125"/>
      <c r="DF187" s="125"/>
      <c r="DG187" s="125"/>
      <c r="DH187" s="125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IG187" s="9"/>
      <c r="IH187" s="9"/>
      <c r="II187" s="9"/>
      <c r="IJ187" s="9"/>
    </row>
    <row r="188" spans="3:244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125"/>
      <c r="CB188" s="125"/>
      <c r="CC188" s="125"/>
      <c r="CD188" s="125"/>
      <c r="CE188" s="125"/>
      <c r="CF188" s="125"/>
      <c r="CG188" s="125"/>
      <c r="CH188" s="125"/>
      <c r="CI188" s="125"/>
      <c r="CJ188" s="125"/>
      <c r="CK188" s="125"/>
      <c r="CL188" s="125"/>
      <c r="CM188" s="125"/>
      <c r="CN188" s="125"/>
      <c r="CO188" s="125"/>
      <c r="CP188" s="125"/>
      <c r="CQ188" s="125"/>
      <c r="CR188" s="125"/>
      <c r="CS188" s="125"/>
      <c r="CT188" s="125"/>
      <c r="CU188" s="125"/>
      <c r="CV188" s="125"/>
      <c r="CW188" s="125"/>
      <c r="CX188" s="125"/>
      <c r="CY188" s="125"/>
      <c r="CZ188" s="125"/>
      <c r="DA188" s="125"/>
      <c r="DB188" s="125"/>
      <c r="DC188" s="125"/>
      <c r="DD188" s="125"/>
      <c r="DE188" s="125"/>
      <c r="DF188" s="125"/>
      <c r="DG188" s="125"/>
      <c r="DH188" s="125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IG188" s="9"/>
      <c r="IH188" s="9"/>
      <c r="II188" s="9"/>
      <c r="IJ188" s="9"/>
    </row>
    <row r="189" spans="3:244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125"/>
      <c r="CB189" s="125"/>
      <c r="CC189" s="125"/>
      <c r="CD189" s="125"/>
      <c r="CE189" s="125"/>
      <c r="CF189" s="125"/>
      <c r="CG189" s="125"/>
      <c r="CH189" s="125"/>
      <c r="CI189" s="125"/>
      <c r="CJ189" s="125"/>
      <c r="CK189" s="125"/>
      <c r="CL189" s="125"/>
      <c r="CM189" s="125"/>
      <c r="CN189" s="125"/>
      <c r="CO189" s="125"/>
      <c r="CP189" s="125"/>
      <c r="CQ189" s="125"/>
      <c r="CR189" s="125"/>
      <c r="CS189" s="125"/>
      <c r="CT189" s="125"/>
      <c r="CU189" s="125"/>
      <c r="CV189" s="125"/>
      <c r="CW189" s="125"/>
      <c r="CX189" s="125"/>
      <c r="CY189" s="125"/>
      <c r="CZ189" s="125"/>
      <c r="DA189" s="125"/>
      <c r="DB189" s="125"/>
      <c r="DC189" s="125"/>
      <c r="DD189" s="125"/>
      <c r="DE189" s="125"/>
      <c r="DF189" s="125"/>
      <c r="DG189" s="125"/>
      <c r="DH189" s="125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IG189" s="9"/>
      <c r="IH189" s="9"/>
      <c r="II189" s="9"/>
      <c r="IJ189" s="9"/>
    </row>
    <row r="190" spans="3:244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125"/>
      <c r="CB190" s="125"/>
      <c r="CC190" s="125"/>
      <c r="CD190" s="125"/>
      <c r="CE190" s="125"/>
      <c r="CF190" s="125"/>
      <c r="CG190" s="125"/>
      <c r="CH190" s="125"/>
      <c r="CI190" s="125"/>
      <c r="CJ190" s="125"/>
      <c r="CK190" s="125"/>
      <c r="CL190" s="125"/>
      <c r="CM190" s="125"/>
      <c r="CN190" s="125"/>
      <c r="CO190" s="125"/>
      <c r="CP190" s="125"/>
      <c r="CQ190" s="125"/>
      <c r="CR190" s="125"/>
      <c r="CS190" s="125"/>
      <c r="CT190" s="125"/>
      <c r="CU190" s="125"/>
      <c r="CV190" s="125"/>
      <c r="CW190" s="125"/>
      <c r="CX190" s="125"/>
      <c r="CY190" s="125"/>
      <c r="CZ190" s="125"/>
      <c r="DA190" s="125"/>
      <c r="DB190" s="125"/>
      <c r="DC190" s="125"/>
      <c r="DD190" s="125"/>
      <c r="DE190" s="125"/>
      <c r="DF190" s="125"/>
      <c r="DG190" s="125"/>
      <c r="DH190" s="125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IG190" s="9"/>
      <c r="IH190" s="9"/>
      <c r="II190" s="9"/>
      <c r="IJ190" s="9"/>
    </row>
    <row r="191" spans="3:244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25"/>
      <c r="DD191" s="125"/>
      <c r="DE191" s="125"/>
      <c r="DF191" s="125"/>
      <c r="DG191" s="125"/>
      <c r="DH191" s="125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IG191" s="9"/>
      <c r="IH191" s="9"/>
      <c r="II191" s="9"/>
      <c r="IJ191" s="9"/>
    </row>
    <row r="192" spans="3:244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125"/>
      <c r="CB192" s="125"/>
      <c r="CC192" s="125"/>
      <c r="CD192" s="125"/>
      <c r="CE192" s="125"/>
      <c r="CF192" s="125"/>
      <c r="CG192" s="125"/>
      <c r="CH192" s="125"/>
      <c r="CI192" s="125"/>
      <c r="CJ192" s="125"/>
      <c r="CK192" s="125"/>
      <c r="CL192" s="125"/>
      <c r="CM192" s="125"/>
      <c r="CN192" s="125"/>
      <c r="CO192" s="125"/>
      <c r="CP192" s="125"/>
      <c r="CQ192" s="125"/>
      <c r="CR192" s="125"/>
      <c r="CS192" s="125"/>
      <c r="CT192" s="125"/>
      <c r="CU192" s="125"/>
      <c r="CV192" s="125"/>
      <c r="CW192" s="125"/>
      <c r="CX192" s="125"/>
      <c r="CY192" s="125"/>
      <c r="CZ192" s="125"/>
      <c r="DA192" s="125"/>
      <c r="DB192" s="125"/>
      <c r="DC192" s="125"/>
      <c r="DD192" s="125"/>
      <c r="DE192" s="125"/>
      <c r="DF192" s="125"/>
      <c r="DG192" s="125"/>
      <c r="DH192" s="125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IG192" s="9"/>
      <c r="IH192" s="9"/>
      <c r="II192" s="9"/>
      <c r="IJ192" s="9"/>
    </row>
    <row r="193" spans="3:244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125"/>
      <c r="CB193" s="125"/>
      <c r="CC193" s="125"/>
      <c r="CD193" s="125"/>
      <c r="CE193" s="125"/>
      <c r="CF193" s="125"/>
      <c r="CG193" s="125"/>
      <c r="CH193" s="125"/>
      <c r="CI193" s="125"/>
      <c r="CJ193" s="125"/>
      <c r="CK193" s="125"/>
      <c r="CL193" s="125"/>
      <c r="CM193" s="125"/>
      <c r="CN193" s="125"/>
      <c r="CO193" s="125"/>
      <c r="CP193" s="125"/>
      <c r="CQ193" s="125"/>
      <c r="CR193" s="125"/>
      <c r="CS193" s="125"/>
      <c r="CT193" s="125"/>
      <c r="CU193" s="125"/>
      <c r="CV193" s="125"/>
      <c r="CW193" s="125"/>
      <c r="CX193" s="125"/>
      <c r="CY193" s="125"/>
      <c r="CZ193" s="125"/>
      <c r="DA193" s="125"/>
      <c r="DB193" s="125"/>
      <c r="DC193" s="125"/>
      <c r="DD193" s="125"/>
      <c r="DE193" s="125"/>
      <c r="DF193" s="125"/>
      <c r="DG193" s="125"/>
      <c r="DH193" s="125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IG193" s="9"/>
      <c r="IH193" s="9"/>
      <c r="II193" s="9"/>
      <c r="IJ193" s="9"/>
    </row>
    <row r="194" spans="3:244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125"/>
      <c r="CB194" s="125"/>
      <c r="CC194" s="125"/>
      <c r="CD194" s="125"/>
      <c r="CE194" s="125"/>
      <c r="CF194" s="125"/>
      <c r="CG194" s="125"/>
      <c r="CH194" s="125"/>
      <c r="CI194" s="125"/>
      <c r="CJ194" s="125"/>
      <c r="CK194" s="125"/>
      <c r="CL194" s="125"/>
      <c r="CM194" s="125"/>
      <c r="CN194" s="125"/>
      <c r="CO194" s="125"/>
      <c r="CP194" s="125"/>
      <c r="CQ194" s="125"/>
      <c r="CR194" s="125"/>
      <c r="CS194" s="125"/>
      <c r="CT194" s="125"/>
      <c r="CU194" s="125"/>
      <c r="CV194" s="125"/>
      <c r="CW194" s="125"/>
      <c r="CX194" s="125"/>
      <c r="CY194" s="125"/>
      <c r="CZ194" s="125"/>
      <c r="DA194" s="125"/>
      <c r="DB194" s="125"/>
      <c r="DC194" s="125"/>
      <c r="DD194" s="125"/>
      <c r="DE194" s="125"/>
      <c r="DF194" s="125"/>
      <c r="DG194" s="125"/>
      <c r="DH194" s="125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IG194" s="9"/>
      <c r="IH194" s="9"/>
      <c r="II194" s="9"/>
      <c r="IJ194" s="9"/>
    </row>
    <row r="195" spans="3:244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125"/>
      <c r="CB195" s="125"/>
      <c r="CC195" s="125"/>
      <c r="CD195" s="125"/>
      <c r="CE195" s="125"/>
      <c r="CF195" s="125"/>
      <c r="CG195" s="125"/>
      <c r="CH195" s="125"/>
      <c r="CI195" s="125"/>
      <c r="CJ195" s="125"/>
      <c r="CK195" s="125"/>
      <c r="CL195" s="125"/>
      <c r="CM195" s="125"/>
      <c r="CN195" s="125"/>
      <c r="CO195" s="125"/>
      <c r="CP195" s="125"/>
      <c r="CQ195" s="125"/>
      <c r="CR195" s="125"/>
      <c r="CS195" s="125"/>
      <c r="CT195" s="125"/>
      <c r="CU195" s="125"/>
      <c r="CV195" s="125"/>
      <c r="CW195" s="125"/>
      <c r="CX195" s="125"/>
      <c r="CY195" s="125"/>
      <c r="CZ195" s="125"/>
      <c r="DA195" s="125"/>
      <c r="DB195" s="125"/>
      <c r="DC195" s="125"/>
      <c r="DD195" s="125"/>
      <c r="DE195" s="125"/>
      <c r="DF195" s="125"/>
      <c r="DG195" s="125"/>
      <c r="DH195" s="125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IG195" s="9"/>
      <c r="IH195" s="9"/>
      <c r="II195" s="9"/>
      <c r="IJ195" s="9"/>
    </row>
    <row r="196" spans="3:244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125"/>
      <c r="CB196" s="125"/>
      <c r="CC196" s="125"/>
      <c r="CD196" s="125"/>
      <c r="CE196" s="125"/>
      <c r="CF196" s="125"/>
      <c r="CG196" s="125"/>
      <c r="CH196" s="125"/>
      <c r="CI196" s="125"/>
      <c r="CJ196" s="125"/>
      <c r="CK196" s="125"/>
      <c r="CL196" s="125"/>
      <c r="CM196" s="125"/>
      <c r="CN196" s="125"/>
      <c r="CO196" s="125"/>
      <c r="CP196" s="125"/>
      <c r="CQ196" s="125"/>
      <c r="CR196" s="125"/>
      <c r="CS196" s="125"/>
      <c r="CT196" s="125"/>
      <c r="CU196" s="125"/>
      <c r="CV196" s="125"/>
      <c r="CW196" s="125"/>
      <c r="CX196" s="125"/>
      <c r="CY196" s="125"/>
      <c r="CZ196" s="125"/>
      <c r="DA196" s="125"/>
      <c r="DB196" s="125"/>
      <c r="DC196" s="125"/>
      <c r="DD196" s="125"/>
      <c r="DE196" s="125"/>
      <c r="DF196" s="125"/>
      <c r="DG196" s="125"/>
      <c r="DH196" s="125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IG196" s="9"/>
      <c r="IH196" s="9"/>
      <c r="II196" s="9"/>
      <c r="IJ196" s="9"/>
    </row>
    <row r="197" spans="3:244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125"/>
      <c r="CB197" s="125"/>
      <c r="CC197" s="125"/>
      <c r="CD197" s="125"/>
      <c r="CE197" s="125"/>
      <c r="CF197" s="125"/>
      <c r="CG197" s="125"/>
      <c r="CH197" s="125"/>
      <c r="CI197" s="125"/>
      <c r="CJ197" s="125"/>
      <c r="CK197" s="125"/>
      <c r="CL197" s="125"/>
      <c r="CM197" s="125"/>
      <c r="CN197" s="125"/>
      <c r="CO197" s="125"/>
      <c r="CP197" s="125"/>
      <c r="CQ197" s="125"/>
      <c r="CR197" s="125"/>
      <c r="CS197" s="125"/>
      <c r="CT197" s="125"/>
      <c r="CU197" s="125"/>
      <c r="CV197" s="125"/>
      <c r="CW197" s="125"/>
      <c r="CX197" s="125"/>
      <c r="CY197" s="125"/>
      <c r="CZ197" s="125"/>
      <c r="DA197" s="125"/>
      <c r="DB197" s="125"/>
      <c r="DC197" s="125"/>
      <c r="DD197" s="125"/>
      <c r="DE197" s="125"/>
      <c r="DF197" s="125"/>
      <c r="DG197" s="125"/>
      <c r="DH197" s="125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IG197" s="9"/>
      <c r="IH197" s="9"/>
      <c r="II197" s="9"/>
      <c r="IJ197" s="9"/>
    </row>
    <row r="198" spans="3:244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125"/>
      <c r="CB198" s="125"/>
      <c r="CC198" s="125"/>
      <c r="CD198" s="125"/>
      <c r="CE198" s="125"/>
      <c r="CF198" s="125"/>
      <c r="CG198" s="125"/>
      <c r="CH198" s="125"/>
      <c r="CI198" s="125"/>
      <c r="CJ198" s="125"/>
      <c r="CK198" s="125"/>
      <c r="CL198" s="125"/>
      <c r="CM198" s="125"/>
      <c r="CN198" s="125"/>
      <c r="CO198" s="125"/>
      <c r="CP198" s="125"/>
      <c r="CQ198" s="125"/>
      <c r="CR198" s="125"/>
      <c r="CS198" s="125"/>
      <c r="CT198" s="125"/>
      <c r="CU198" s="125"/>
      <c r="CV198" s="125"/>
      <c r="CW198" s="125"/>
      <c r="CX198" s="125"/>
      <c r="CY198" s="125"/>
      <c r="CZ198" s="125"/>
      <c r="DA198" s="125"/>
      <c r="DB198" s="125"/>
      <c r="DC198" s="125"/>
      <c r="DD198" s="125"/>
      <c r="DE198" s="125"/>
      <c r="DF198" s="125"/>
      <c r="DG198" s="125"/>
      <c r="DH198" s="125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IG198" s="9"/>
      <c r="IH198" s="9"/>
      <c r="II198" s="9"/>
      <c r="IJ198" s="9"/>
    </row>
    <row r="199" spans="3:244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125"/>
      <c r="CB199" s="125"/>
      <c r="CC199" s="125"/>
      <c r="CD199" s="125"/>
      <c r="CE199" s="125"/>
      <c r="CF199" s="125"/>
      <c r="CG199" s="125"/>
      <c r="CH199" s="125"/>
      <c r="CI199" s="125"/>
      <c r="CJ199" s="125"/>
      <c r="CK199" s="125"/>
      <c r="CL199" s="125"/>
      <c r="CM199" s="125"/>
      <c r="CN199" s="125"/>
      <c r="CO199" s="125"/>
      <c r="CP199" s="125"/>
      <c r="CQ199" s="125"/>
      <c r="CR199" s="125"/>
      <c r="CS199" s="125"/>
      <c r="CT199" s="125"/>
      <c r="CU199" s="125"/>
      <c r="CV199" s="125"/>
      <c r="CW199" s="125"/>
      <c r="CX199" s="125"/>
      <c r="CY199" s="125"/>
      <c r="CZ199" s="125"/>
      <c r="DA199" s="125"/>
      <c r="DB199" s="125"/>
      <c r="DC199" s="125"/>
      <c r="DD199" s="125"/>
      <c r="DE199" s="125"/>
      <c r="DF199" s="125"/>
      <c r="DG199" s="125"/>
      <c r="DH199" s="125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IG199" s="9"/>
      <c r="IH199" s="9"/>
      <c r="II199" s="9"/>
      <c r="IJ199" s="9"/>
    </row>
    <row r="200" spans="3:244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125"/>
      <c r="CB200" s="125"/>
      <c r="CC200" s="125"/>
      <c r="CD200" s="125"/>
      <c r="CE200" s="125"/>
      <c r="CF200" s="125"/>
      <c r="CG200" s="125"/>
      <c r="CH200" s="125"/>
      <c r="CI200" s="125"/>
      <c r="CJ200" s="125"/>
      <c r="CK200" s="125"/>
      <c r="CL200" s="125"/>
      <c r="CM200" s="125"/>
      <c r="CN200" s="125"/>
      <c r="CO200" s="125"/>
      <c r="CP200" s="125"/>
      <c r="CQ200" s="125"/>
      <c r="CR200" s="125"/>
      <c r="CS200" s="125"/>
      <c r="CT200" s="125"/>
      <c r="CU200" s="125"/>
      <c r="CV200" s="125"/>
      <c r="CW200" s="125"/>
      <c r="CX200" s="125"/>
      <c r="CY200" s="125"/>
      <c r="CZ200" s="125"/>
      <c r="DA200" s="125"/>
      <c r="DB200" s="125"/>
      <c r="DC200" s="125"/>
      <c r="DD200" s="125"/>
      <c r="DE200" s="125"/>
      <c r="DF200" s="125"/>
      <c r="DG200" s="125"/>
      <c r="DH200" s="125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IG200" s="9"/>
      <c r="IH200" s="9"/>
      <c r="II200" s="9"/>
      <c r="IJ200" s="9"/>
    </row>
    <row r="201" spans="3:244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125"/>
      <c r="CB201" s="125"/>
      <c r="CC201" s="125"/>
      <c r="CD201" s="125"/>
      <c r="CE201" s="125"/>
      <c r="CF201" s="125"/>
      <c r="CG201" s="125"/>
      <c r="CH201" s="125"/>
      <c r="CI201" s="125"/>
      <c r="CJ201" s="125"/>
      <c r="CK201" s="125"/>
      <c r="CL201" s="125"/>
      <c r="CM201" s="125"/>
      <c r="CN201" s="125"/>
      <c r="CO201" s="125"/>
      <c r="CP201" s="125"/>
      <c r="CQ201" s="125"/>
      <c r="CR201" s="125"/>
      <c r="CS201" s="125"/>
      <c r="CT201" s="125"/>
      <c r="CU201" s="125"/>
      <c r="CV201" s="125"/>
      <c r="CW201" s="125"/>
      <c r="CX201" s="125"/>
      <c r="CY201" s="125"/>
      <c r="CZ201" s="125"/>
      <c r="DA201" s="125"/>
      <c r="DB201" s="125"/>
      <c r="DC201" s="125"/>
      <c r="DD201" s="125"/>
      <c r="DE201" s="125"/>
      <c r="DF201" s="125"/>
      <c r="DG201" s="125"/>
      <c r="DH201" s="125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IG201" s="9"/>
      <c r="IH201" s="9"/>
      <c r="II201" s="9"/>
      <c r="IJ201" s="9"/>
    </row>
    <row r="202" spans="3:244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125"/>
      <c r="CB202" s="125"/>
      <c r="CC202" s="125"/>
      <c r="CD202" s="125"/>
      <c r="CE202" s="125"/>
      <c r="CF202" s="125"/>
      <c r="CG202" s="125"/>
      <c r="CH202" s="125"/>
      <c r="CI202" s="125"/>
      <c r="CJ202" s="125"/>
      <c r="CK202" s="125"/>
      <c r="CL202" s="125"/>
      <c r="CM202" s="125"/>
      <c r="CN202" s="125"/>
      <c r="CO202" s="125"/>
      <c r="CP202" s="125"/>
      <c r="CQ202" s="125"/>
      <c r="CR202" s="125"/>
      <c r="CS202" s="125"/>
      <c r="CT202" s="125"/>
      <c r="CU202" s="125"/>
      <c r="CV202" s="125"/>
      <c r="CW202" s="125"/>
      <c r="CX202" s="125"/>
      <c r="CY202" s="125"/>
      <c r="CZ202" s="125"/>
      <c r="DA202" s="125"/>
      <c r="DB202" s="125"/>
      <c r="DC202" s="125"/>
      <c r="DD202" s="125"/>
      <c r="DE202" s="125"/>
      <c r="DF202" s="125"/>
      <c r="DG202" s="125"/>
      <c r="DH202" s="125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IG202" s="9"/>
      <c r="IH202" s="9"/>
      <c r="II202" s="9"/>
      <c r="IJ202" s="9"/>
    </row>
    <row r="203" spans="3:244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125"/>
      <c r="CB203" s="125"/>
      <c r="CC203" s="125"/>
      <c r="CD203" s="125"/>
      <c r="CE203" s="125"/>
      <c r="CF203" s="125"/>
      <c r="CG203" s="125"/>
      <c r="CH203" s="125"/>
      <c r="CI203" s="125"/>
      <c r="CJ203" s="125"/>
      <c r="CK203" s="125"/>
      <c r="CL203" s="125"/>
      <c r="CM203" s="125"/>
      <c r="CN203" s="125"/>
      <c r="CO203" s="125"/>
      <c r="CP203" s="125"/>
      <c r="CQ203" s="125"/>
      <c r="CR203" s="125"/>
      <c r="CS203" s="125"/>
      <c r="CT203" s="125"/>
      <c r="CU203" s="125"/>
      <c r="CV203" s="125"/>
      <c r="CW203" s="125"/>
      <c r="CX203" s="125"/>
      <c r="CY203" s="125"/>
      <c r="CZ203" s="125"/>
      <c r="DA203" s="125"/>
      <c r="DB203" s="125"/>
      <c r="DC203" s="125"/>
      <c r="DD203" s="125"/>
      <c r="DE203" s="125"/>
      <c r="DF203" s="125"/>
      <c r="DG203" s="125"/>
      <c r="DH203" s="125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IG203" s="9"/>
      <c r="IH203" s="9"/>
      <c r="II203" s="9"/>
      <c r="IJ203" s="9"/>
    </row>
    <row r="204" spans="3:244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125"/>
      <c r="CB204" s="125"/>
      <c r="CC204" s="125"/>
      <c r="CD204" s="125"/>
      <c r="CE204" s="125"/>
      <c r="CF204" s="125"/>
      <c r="CG204" s="125"/>
      <c r="CH204" s="125"/>
      <c r="CI204" s="125"/>
      <c r="CJ204" s="125"/>
      <c r="CK204" s="125"/>
      <c r="CL204" s="125"/>
      <c r="CM204" s="125"/>
      <c r="CN204" s="125"/>
      <c r="CO204" s="125"/>
      <c r="CP204" s="125"/>
      <c r="CQ204" s="125"/>
      <c r="CR204" s="125"/>
      <c r="CS204" s="125"/>
      <c r="CT204" s="125"/>
      <c r="CU204" s="125"/>
      <c r="CV204" s="125"/>
      <c r="CW204" s="125"/>
      <c r="CX204" s="125"/>
      <c r="CY204" s="125"/>
      <c r="CZ204" s="125"/>
      <c r="DA204" s="125"/>
      <c r="DB204" s="125"/>
      <c r="DC204" s="125"/>
      <c r="DD204" s="125"/>
      <c r="DE204" s="125"/>
      <c r="DF204" s="125"/>
      <c r="DG204" s="125"/>
      <c r="DH204" s="125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IG204" s="9"/>
      <c r="IH204" s="9"/>
      <c r="II204" s="9"/>
      <c r="IJ204" s="9"/>
    </row>
    <row r="205" spans="3:244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125"/>
      <c r="CB205" s="125"/>
      <c r="CC205" s="125"/>
      <c r="CD205" s="125"/>
      <c r="CE205" s="125"/>
      <c r="CF205" s="125"/>
      <c r="CG205" s="125"/>
      <c r="CH205" s="125"/>
      <c r="CI205" s="125"/>
      <c r="CJ205" s="125"/>
      <c r="CK205" s="125"/>
      <c r="CL205" s="125"/>
      <c r="CM205" s="125"/>
      <c r="CN205" s="125"/>
      <c r="CO205" s="125"/>
      <c r="CP205" s="125"/>
      <c r="CQ205" s="125"/>
      <c r="CR205" s="125"/>
      <c r="CS205" s="125"/>
      <c r="CT205" s="125"/>
      <c r="CU205" s="125"/>
      <c r="CV205" s="125"/>
      <c r="CW205" s="125"/>
      <c r="CX205" s="125"/>
      <c r="CY205" s="125"/>
      <c r="CZ205" s="125"/>
      <c r="DA205" s="125"/>
      <c r="DB205" s="125"/>
      <c r="DC205" s="125"/>
      <c r="DD205" s="125"/>
      <c r="DE205" s="125"/>
      <c r="DF205" s="125"/>
      <c r="DG205" s="125"/>
      <c r="DH205" s="125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IG205" s="9"/>
      <c r="IH205" s="9"/>
      <c r="II205" s="9"/>
      <c r="IJ205" s="9"/>
    </row>
    <row r="206" spans="3:244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125"/>
      <c r="CB206" s="125"/>
      <c r="CC206" s="125"/>
      <c r="CD206" s="125"/>
      <c r="CE206" s="125"/>
      <c r="CF206" s="125"/>
      <c r="CG206" s="125"/>
      <c r="CH206" s="125"/>
      <c r="CI206" s="125"/>
      <c r="CJ206" s="125"/>
      <c r="CK206" s="125"/>
      <c r="CL206" s="125"/>
      <c r="CM206" s="125"/>
      <c r="CN206" s="125"/>
      <c r="CO206" s="125"/>
      <c r="CP206" s="125"/>
      <c r="CQ206" s="125"/>
      <c r="CR206" s="125"/>
      <c r="CS206" s="125"/>
      <c r="CT206" s="125"/>
      <c r="CU206" s="125"/>
      <c r="CV206" s="125"/>
      <c r="CW206" s="125"/>
      <c r="CX206" s="125"/>
      <c r="CY206" s="125"/>
      <c r="CZ206" s="125"/>
      <c r="DA206" s="125"/>
      <c r="DB206" s="125"/>
      <c r="DC206" s="125"/>
      <c r="DD206" s="125"/>
      <c r="DE206" s="125"/>
      <c r="DF206" s="125"/>
      <c r="DG206" s="125"/>
      <c r="DH206" s="125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IG206" s="9"/>
      <c r="IH206" s="9"/>
      <c r="II206" s="9"/>
      <c r="IJ206" s="9"/>
    </row>
    <row r="207" spans="3:244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125"/>
      <c r="CB207" s="125"/>
      <c r="CC207" s="125"/>
      <c r="CD207" s="125"/>
      <c r="CE207" s="125"/>
      <c r="CF207" s="125"/>
      <c r="CG207" s="125"/>
      <c r="CH207" s="125"/>
      <c r="CI207" s="125"/>
      <c r="CJ207" s="125"/>
      <c r="CK207" s="125"/>
      <c r="CL207" s="125"/>
      <c r="CM207" s="125"/>
      <c r="CN207" s="125"/>
      <c r="CO207" s="125"/>
      <c r="CP207" s="125"/>
      <c r="CQ207" s="125"/>
      <c r="CR207" s="125"/>
      <c r="CS207" s="125"/>
      <c r="CT207" s="125"/>
      <c r="CU207" s="125"/>
      <c r="CV207" s="125"/>
      <c r="CW207" s="125"/>
      <c r="CX207" s="125"/>
      <c r="CY207" s="125"/>
      <c r="CZ207" s="125"/>
      <c r="DA207" s="125"/>
      <c r="DB207" s="125"/>
      <c r="DC207" s="125"/>
      <c r="DD207" s="125"/>
      <c r="DE207" s="125"/>
      <c r="DF207" s="125"/>
      <c r="DG207" s="125"/>
      <c r="DH207" s="125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IG207" s="9"/>
      <c r="IH207" s="9"/>
      <c r="II207" s="9"/>
      <c r="IJ207" s="9"/>
    </row>
    <row r="208" spans="3:244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125"/>
      <c r="CB208" s="125"/>
      <c r="CC208" s="125"/>
      <c r="CD208" s="125"/>
      <c r="CE208" s="125"/>
      <c r="CF208" s="125"/>
      <c r="CG208" s="125"/>
      <c r="CH208" s="125"/>
      <c r="CI208" s="125"/>
      <c r="CJ208" s="125"/>
      <c r="CK208" s="125"/>
      <c r="CL208" s="125"/>
      <c r="CM208" s="125"/>
      <c r="CN208" s="125"/>
      <c r="CO208" s="125"/>
      <c r="CP208" s="125"/>
      <c r="CQ208" s="125"/>
      <c r="CR208" s="125"/>
      <c r="CS208" s="125"/>
      <c r="CT208" s="125"/>
      <c r="CU208" s="125"/>
      <c r="CV208" s="125"/>
      <c r="CW208" s="125"/>
      <c r="CX208" s="125"/>
      <c r="CY208" s="125"/>
      <c r="CZ208" s="125"/>
      <c r="DA208" s="125"/>
      <c r="DB208" s="125"/>
      <c r="DC208" s="125"/>
      <c r="DD208" s="125"/>
      <c r="DE208" s="125"/>
      <c r="DF208" s="125"/>
      <c r="DG208" s="125"/>
      <c r="DH208" s="125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IG208" s="9"/>
      <c r="IH208" s="9"/>
      <c r="II208" s="9"/>
      <c r="IJ208" s="9"/>
    </row>
    <row r="209" spans="3:244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125"/>
      <c r="CB209" s="125"/>
      <c r="CC209" s="125"/>
      <c r="CD209" s="125"/>
      <c r="CE209" s="125"/>
      <c r="CF209" s="125"/>
      <c r="CG209" s="125"/>
      <c r="CH209" s="125"/>
      <c r="CI209" s="125"/>
      <c r="CJ209" s="125"/>
      <c r="CK209" s="125"/>
      <c r="CL209" s="125"/>
      <c r="CM209" s="125"/>
      <c r="CN209" s="125"/>
      <c r="CO209" s="125"/>
      <c r="CP209" s="125"/>
      <c r="CQ209" s="125"/>
      <c r="CR209" s="125"/>
      <c r="CS209" s="125"/>
      <c r="CT209" s="125"/>
      <c r="CU209" s="125"/>
      <c r="CV209" s="125"/>
      <c r="CW209" s="125"/>
      <c r="CX209" s="125"/>
      <c r="CY209" s="125"/>
      <c r="CZ209" s="125"/>
      <c r="DA209" s="125"/>
      <c r="DB209" s="125"/>
      <c r="DC209" s="125"/>
      <c r="DD209" s="125"/>
      <c r="DE209" s="125"/>
      <c r="DF209" s="125"/>
      <c r="DG209" s="125"/>
      <c r="DH209" s="125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IG209" s="9"/>
      <c r="IH209" s="9"/>
      <c r="II209" s="9"/>
      <c r="IJ209" s="9"/>
    </row>
    <row r="210" spans="3:244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125"/>
      <c r="CB210" s="125"/>
      <c r="CC210" s="125"/>
      <c r="CD210" s="125"/>
      <c r="CE210" s="125"/>
      <c r="CF210" s="125"/>
      <c r="CG210" s="125"/>
      <c r="CH210" s="125"/>
      <c r="CI210" s="125"/>
      <c r="CJ210" s="125"/>
      <c r="CK210" s="125"/>
      <c r="CL210" s="125"/>
      <c r="CM210" s="125"/>
      <c r="CN210" s="125"/>
      <c r="CO210" s="125"/>
      <c r="CP210" s="125"/>
      <c r="CQ210" s="125"/>
      <c r="CR210" s="125"/>
      <c r="CS210" s="125"/>
      <c r="CT210" s="125"/>
      <c r="CU210" s="125"/>
      <c r="CV210" s="125"/>
      <c r="CW210" s="125"/>
      <c r="CX210" s="125"/>
      <c r="CY210" s="125"/>
      <c r="CZ210" s="125"/>
      <c r="DA210" s="125"/>
      <c r="DB210" s="125"/>
      <c r="DC210" s="125"/>
      <c r="DD210" s="125"/>
      <c r="DE210" s="125"/>
      <c r="DF210" s="125"/>
      <c r="DG210" s="125"/>
      <c r="DH210" s="125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IG210" s="9"/>
      <c r="IH210" s="9"/>
      <c r="II210" s="9"/>
      <c r="IJ210" s="9"/>
    </row>
    <row r="211" spans="3:244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125"/>
      <c r="CB211" s="125"/>
      <c r="CC211" s="125"/>
      <c r="CD211" s="125"/>
      <c r="CE211" s="125"/>
      <c r="CF211" s="125"/>
      <c r="CG211" s="125"/>
      <c r="CH211" s="125"/>
      <c r="CI211" s="125"/>
      <c r="CJ211" s="125"/>
      <c r="CK211" s="125"/>
      <c r="CL211" s="125"/>
      <c r="CM211" s="125"/>
      <c r="CN211" s="125"/>
      <c r="CO211" s="125"/>
      <c r="CP211" s="125"/>
      <c r="CQ211" s="125"/>
      <c r="CR211" s="125"/>
      <c r="CS211" s="125"/>
      <c r="CT211" s="125"/>
      <c r="CU211" s="125"/>
      <c r="CV211" s="125"/>
      <c r="CW211" s="125"/>
      <c r="CX211" s="125"/>
      <c r="CY211" s="125"/>
      <c r="CZ211" s="125"/>
      <c r="DA211" s="125"/>
      <c r="DB211" s="125"/>
      <c r="DC211" s="125"/>
      <c r="DD211" s="125"/>
      <c r="DE211" s="125"/>
      <c r="DF211" s="125"/>
      <c r="DG211" s="125"/>
      <c r="DH211" s="125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IG211" s="9"/>
      <c r="IH211" s="9"/>
      <c r="II211" s="9"/>
      <c r="IJ211" s="9"/>
    </row>
    <row r="212" spans="3:244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125"/>
      <c r="CB212" s="125"/>
      <c r="CC212" s="125"/>
      <c r="CD212" s="125"/>
      <c r="CE212" s="125"/>
      <c r="CF212" s="125"/>
      <c r="CG212" s="125"/>
      <c r="CH212" s="125"/>
      <c r="CI212" s="125"/>
      <c r="CJ212" s="125"/>
      <c r="CK212" s="125"/>
      <c r="CL212" s="125"/>
      <c r="CM212" s="125"/>
      <c r="CN212" s="125"/>
      <c r="CO212" s="125"/>
      <c r="CP212" s="125"/>
      <c r="CQ212" s="125"/>
      <c r="CR212" s="125"/>
      <c r="CS212" s="125"/>
      <c r="CT212" s="125"/>
      <c r="CU212" s="125"/>
      <c r="CV212" s="125"/>
      <c r="CW212" s="125"/>
      <c r="CX212" s="125"/>
      <c r="CY212" s="125"/>
      <c r="CZ212" s="125"/>
      <c r="DA212" s="125"/>
      <c r="DB212" s="125"/>
      <c r="DC212" s="125"/>
      <c r="DD212" s="125"/>
      <c r="DE212" s="125"/>
      <c r="DF212" s="125"/>
      <c r="DG212" s="125"/>
      <c r="DH212" s="125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IG212" s="9"/>
      <c r="IH212" s="9"/>
      <c r="II212" s="9"/>
      <c r="IJ212" s="9"/>
    </row>
    <row r="213" spans="3:244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125"/>
      <c r="CB213" s="125"/>
      <c r="CC213" s="125"/>
      <c r="CD213" s="125"/>
      <c r="CE213" s="125"/>
      <c r="CF213" s="125"/>
      <c r="CG213" s="125"/>
      <c r="CH213" s="125"/>
      <c r="CI213" s="125"/>
      <c r="CJ213" s="125"/>
      <c r="CK213" s="125"/>
      <c r="CL213" s="125"/>
      <c r="CM213" s="125"/>
      <c r="CN213" s="125"/>
      <c r="CO213" s="125"/>
      <c r="CP213" s="125"/>
      <c r="CQ213" s="125"/>
      <c r="CR213" s="125"/>
      <c r="CS213" s="125"/>
      <c r="CT213" s="125"/>
      <c r="CU213" s="125"/>
      <c r="CV213" s="125"/>
      <c r="CW213" s="125"/>
      <c r="CX213" s="125"/>
      <c r="CY213" s="125"/>
      <c r="CZ213" s="125"/>
      <c r="DA213" s="125"/>
      <c r="DB213" s="125"/>
      <c r="DC213" s="125"/>
      <c r="DD213" s="125"/>
      <c r="DE213" s="125"/>
      <c r="DF213" s="125"/>
      <c r="DG213" s="125"/>
      <c r="DH213" s="125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IG213" s="9"/>
      <c r="IH213" s="9"/>
      <c r="II213" s="9"/>
      <c r="IJ213" s="9"/>
    </row>
    <row r="214" spans="3:244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125"/>
      <c r="CB214" s="125"/>
      <c r="CC214" s="125"/>
      <c r="CD214" s="125"/>
      <c r="CE214" s="125"/>
      <c r="CF214" s="125"/>
      <c r="CG214" s="125"/>
      <c r="CH214" s="125"/>
      <c r="CI214" s="125"/>
      <c r="CJ214" s="125"/>
      <c r="CK214" s="125"/>
      <c r="CL214" s="125"/>
      <c r="CM214" s="125"/>
      <c r="CN214" s="125"/>
      <c r="CO214" s="125"/>
      <c r="CP214" s="125"/>
      <c r="CQ214" s="125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25"/>
      <c r="DD214" s="125"/>
      <c r="DE214" s="125"/>
      <c r="DF214" s="125"/>
      <c r="DG214" s="125"/>
      <c r="DH214" s="125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IG214" s="9"/>
      <c r="IH214" s="9"/>
      <c r="II214" s="9"/>
      <c r="IJ214" s="9"/>
    </row>
    <row r="215" spans="3:244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125"/>
      <c r="CB215" s="125"/>
      <c r="CC215" s="125"/>
      <c r="CD215" s="125"/>
      <c r="CE215" s="125"/>
      <c r="CF215" s="125"/>
      <c r="CG215" s="125"/>
      <c r="CH215" s="125"/>
      <c r="CI215" s="125"/>
      <c r="CJ215" s="125"/>
      <c r="CK215" s="125"/>
      <c r="CL215" s="125"/>
      <c r="CM215" s="125"/>
      <c r="CN215" s="125"/>
      <c r="CO215" s="125"/>
      <c r="CP215" s="125"/>
      <c r="CQ215" s="125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25"/>
      <c r="DD215" s="125"/>
      <c r="DE215" s="125"/>
      <c r="DF215" s="125"/>
      <c r="DG215" s="125"/>
      <c r="DH215" s="125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IG215" s="9"/>
      <c r="IH215" s="9"/>
      <c r="II215" s="9"/>
      <c r="IJ215" s="9"/>
    </row>
    <row r="216" spans="3:244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125"/>
      <c r="CB216" s="125"/>
      <c r="CC216" s="125"/>
      <c r="CD216" s="125"/>
      <c r="CE216" s="125"/>
      <c r="CF216" s="125"/>
      <c r="CG216" s="125"/>
      <c r="CH216" s="125"/>
      <c r="CI216" s="125"/>
      <c r="CJ216" s="125"/>
      <c r="CK216" s="125"/>
      <c r="CL216" s="125"/>
      <c r="CM216" s="125"/>
      <c r="CN216" s="125"/>
      <c r="CO216" s="125"/>
      <c r="CP216" s="125"/>
      <c r="CQ216" s="125"/>
      <c r="CR216" s="125"/>
      <c r="CS216" s="125"/>
      <c r="CT216" s="125"/>
      <c r="CU216" s="125"/>
      <c r="CV216" s="125"/>
      <c r="CW216" s="125"/>
      <c r="CX216" s="125"/>
      <c r="CY216" s="125"/>
      <c r="CZ216" s="125"/>
      <c r="DA216" s="125"/>
      <c r="DB216" s="125"/>
      <c r="DC216" s="125"/>
      <c r="DD216" s="125"/>
      <c r="DE216" s="125"/>
      <c r="DF216" s="125"/>
      <c r="DG216" s="125"/>
      <c r="DH216" s="125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IG216" s="9"/>
      <c r="IH216" s="9"/>
      <c r="II216" s="9"/>
      <c r="IJ216" s="9"/>
    </row>
    <row r="217" spans="3:244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125"/>
      <c r="CB217" s="125"/>
      <c r="CC217" s="125"/>
      <c r="CD217" s="125"/>
      <c r="CE217" s="125"/>
      <c r="CF217" s="125"/>
      <c r="CG217" s="125"/>
      <c r="CH217" s="125"/>
      <c r="CI217" s="125"/>
      <c r="CJ217" s="125"/>
      <c r="CK217" s="125"/>
      <c r="CL217" s="125"/>
      <c r="CM217" s="125"/>
      <c r="CN217" s="125"/>
      <c r="CO217" s="125"/>
      <c r="CP217" s="125"/>
      <c r="CQ217" s="125"/>
      <c r="CR217" s="125"/>
      <c r="CS217" s="125"/>
      <c r="CT217" s="125"/>
      <c r="CU217" s="125"/>
      <c r="CV217" s="125"/>
      <c r="CW217" s="125"/>
      <c r="CX217" s="125"/>
      <c r="CY217" s="125"/>
      <c r="CZ217" s="125"/>
      <c r="DA217" s="125"/>
      <c r="DB217" s="125"/>
      <c r="DC217" s="125"/>
      <c r="DD217" s="125"/>
      <c r="DE217" s="125"/>
      <c r="DF217" s="125"/>
      <c r="DG217" s="125"/>
      <c r="DH217" s="125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IG217" s="9"/>
      <c r="IH217" s="9"/>
      <c r="II217" s="9"/>
      <c r="IJ217" s="9"/>
    </row>
    <row r="218" spans="3:244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125"/>
      <c r="CB218" s="125"/>
      <c r="CC218" s="125"/>
      <c r="CD218" s="125"/>
      <c r="CE218" s="125"/>
      <c r="CF218" s="125"/>
      <c r="CG218" s="125"/>
      <c r="CH218" s="125"/>
      <c r="CI218" s="125"/>
      <c r="CJ218" s="125"/>
      <c r="CK218" s="125"/>
      <c r="CL218" s="125"/>
      <c r="CM218" s="125"/>
      <c r="CN218" s="125"/>
      <c r="CO218" s="125"/>
      <c r="CP218" s="125"/>
      <c r="CQ218" s="125"/>
      <c r="CR218" s="125"/>
      <c r="CS218" s="125"/>
      <c r="CT218" s="125"/>
      <c r="CU218" s="125"/>
      <c r="CV218" s="125"/>
      <c r="CW218" s="125"/>
      <c r="CX218" s="125"/>
      <c r="CY218" s="125"/>
      <c r="CZ218" s="125"/>
      <c r="DA218" s="125"/>
      <c r="DB218" s="125"/>
      <c r="DC218" s="125"/>
      <c r="DD218" s="125"/>
      <c r="DE218" s="125"/>
      <c r="DF218" s="125"/>
      <c r="DG218" s="125"/>
      <c r="DH218" s="125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IG218" s="9"/>
      <c r="IH218" s="9"/>
      <c r="II218" s="9"/>
      <c r="IJ218" s="9"/>
    </row>
    <row r="219" spans="3:244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125"/>
      <c r="CB219" s="125"/>
      <c r="CC219" s="125"/>
      <c r="CD219" s="125"/>
      <c r="CE219" s="125"/>
      <c r="CF219" s="125"/>
      <c r="CG219" s="125"/>
      <c r="CH219" s="125"/>
      <c r="CI219" s="125"/>
      <c r="CJ219" s="125"/>
      <c r="CK219" s="125"/>
      <c r="CL219" s="125"/>
      <c r="CM219" s="125"/>
      <c r="CN219" s="125"/>
      <c r="CO219" s="125"/>
      <c r="CP219" s="125"/>
      <c r="CQ219" s="125"/>
      <c r="CR219" s="125"/>
      <c r="CS219" s="125"/>
      <c r="CT219" s="125"/>
      <c r="CU219" s="125"/>
      <c r="CV219" s="125"/>
      <c r="CW219" s="125"/>
      <c r="CX219" s="125"/>
      <c r="CY219" s="125"/>
      <c r="CZ219" s="125"/>
      <c r="DA219" s="125"/>
      <c r="DB219" s="125"/>
      <c r="DC219" s="125"/>
      <c r="DD219" s="125"/>
      <c r="DE219" s="125"/>
      <c r="DF219" s="125"/>
      <c r="DG219" s="125"/>
      <c r="DH219" s="125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IG219" s="9"/>
      <c r="IH219" s="9"/>
      <c r="II219" s="9"/>
      <c r="IJ219" s="9"/>
    </row>
    <row r="220" spans="3:244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125"/>
      <c r="CB220" s="125"/>
      <c r="CC220" s="125"/>
      <c r="CD220" s="125"/>
      <c r="CE220" s="125"/>
      <c r="CF220" s="125"/>
      <c r="CG220" s="125"/>
      <c r="CH220" s="125"/>
      <c r="CI220" s="125"/>
      <c r="CJ220" s="125"/>
      <c r="CK220" s="125"/>
      <c r="CL220" s="125"/>
      <c r="CM220" s="125"/>
      <c r="CN220" s="125"/>
      <c r="CO220" s="125"/>
      <c r="CP220" s="125"/>
      <c r="CQ220" s="125"/>
      <c r="CR220" s="125"/>
      <c r="CS220" s="125"/>
      <c r="CT220" s="125"/>
      <c r="CU220" s="125"/>
      <c r="CV220" s="125"/>
      <c r="CW220" s="125"/>
      <c r="CX220" s="125"/>
      <c r="CY220" s="125"/>
      <c r="CZ220" s="125"/>
      <c r="DA220" s="125"/>
      <c r="DB220" s="125"/>
      <c r="DC220" s="125"/>
      <c r="DD220" s="125"/>
      <c r="DE220" s="125"/>
      <c r="DF220" s="125"/>
      <c r="DG220" s="125"/>
      <c r="DH220" s="125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IG220" s="9"/>
      <c r="IH220" s="9"/>
      <c r="II220" s="9"/>
      <c r="IJ220" s="9"/>
    </row>
    <row r="221" spans="3:244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125"/>
      <c r="CB221" s="125"/>
      <c r="CC221" s="125"/>
      <c r="CD221" s="125"/>
      <c r="CE221" s="125"/>
      <c r="CF221" s="125"/>
      <c r="CG221" s="125"/>
      <c r="CH221" s="125"/>
      <c r="CI221" s="125"/>
      <c r="CJ221" s="125"/>
      <c r="CK221" s="125"/>
      <c r="CL221" s="125"/>
      <c r="CM221" s="125"/>
      <c r="CN221" s="125"/>
      <c r="CO221" s="125"/>
      <c r="CP221" s="125"/>
      <c r="CQ221" s="125"/>
      <c r="CR221" s="125"/>
      <c r="CS221" s="125"/>
      <c r="CT221" s="125"/>
      <c r="CU221" s="125"/>
      <c r="CV221" s="125"/>
      <c r="CW221" s="125"/>
      <c r="CX221" s="125"/>
      <c r="CY221" s="125"/>
      <c r="CZ221" s="125"/>
      <c r="DA221" s="125"/>
      <c r="DB221" s="125"/>
      <c r="DC221" s="125"/>
      <c r="DD221" s="125"/>
      <c r="DE221" s="125"/>
      <c r="DF221" s="125"/>
      <c r="DG221" s="125"/>
      <c r="DH221" s="125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IG221" s="9"/>
      <c r="IH221" s="9"/>
      <c r="II221" s="9"/>
      <c r="IJ221" s="9"/>
    </row>
    <row r="222" spans="3:244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125"/>
      <c r="CB222" s="125"/>
      <c r="CC222" s="125"/>
      <c r="CD222" s="125"/>
      <c r="CE222" s="125"/>
      <c r="CF222" s="125"/>
      <c r="CG222" s="125"/>
      <c r="CH222" s="125"/>
      <c r="CI222" s="125"/>
      <c r="CJ222" s="125"/>
      <c r="CK222" s="125"/>
      <c r="CL222" s="125"/>
      <c r="CM222" s="125"/>
      <c r="CN222" s="125"/>
      <c r="CO222" s="125"/>
      <c r="CP222" s="125"/>
      <c r="CQ222" s="125"/>
      <c r="CR222" s="125"/>
      <c r="CS222" s="125"/>
      <c r="CT222" s="125"/>
      <c r="CU222" s="125"/>
      <c r="CV222" s="125"/>
      <c r="CW222" s="125"/>
      <c r="CX222" s="125"/>
      <c r="CY222" s="125"/>
      <c r="CZ222" s="125"/>
      <c r="DA222" s="125"/>
      <c r="DB222" s="125"/>
      <c r="DC222" s="125"/>
      <c r="DD222" s="125"/>
      <c r="DE222" s="125"/>
      <c r="DF222" s="125"/>
      <c r="DG222" s="125"/>
      <c r="DH222" s="125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IG222" s="9"/>
      <c r="IH222" s="9"/>
      <c r="II222" s="9"/>
      <c r="IJ222" s="9"/>
    </row>
    <row r="223" spans="3:244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125"/>
      <c r="CB223" s="125"/>
      <c r="CC223" s="125"/>
      <c r="CD223" s="125"/>
      <c r="CE223" s="125"/>
      <c r="CF223" s="125"/>
      <c r="CG223" s="125"/>
      <c r="CH223" s="125"/>
      <c r="CI223" s="125"/>
      <c r="CJ223" s="125"/>
      <c r="CK223" s="125"/>
      <c r="CL223" s="125"/>
      <c r="CM223" s="125"/>
      <c r="CN223" s="125"/>
      <c r="CO223" s="125"/>
      <c r="CP223" s="125"/>
      <c r="CQ223" s="125"/>
      <c r="CR223" s="125"/>
      <c r="CS223" s="125"/>
      <c r="CT223" s="125"/>
      <c r="CU223" s="125"/>
      <c r="CV223" s="125"/>
      <c r="CW223" s="125"/>
      <c r="CX223" s="125"/>
      <c r="CY223" s="125"/>
      <c r="CZ223" s="125"/>
      <c r="DA223" s="125"/>
      <c r="DB223" s="125"/>
      <c r="DC223" s="125"/>
      <c r="DD223" s="125"/>
      <c r="DE223" s="125"/>
      <c r="DF223" s="125"/>
      <c r="DG223" s="125"/>
      <c r="DH223" s="125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IG223" s="9"/>
      <c r="IH223" s="9"/>
      <c r="II223" s="9"/>
      <c r="IJ223" s="9"/>
    </row>
    <row r="224" spans="3:244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125"/>
      <c r="CB224" s="125"/>
      <c r="CC224" s="125"/>
      <c r="CD224" s="125"/>
      <c r="CE224" s="125"/>
      <c r="CF224" s="125"/>
      <c r="CG224" s="125"/>
      <c r="CH224" s="125"/>
      <c r="CI224" s="125"/>
      <c r="CJ224" s="125"/>
      <c r="CK224" s="125"/>
      <c r="CL224" s="125"/>
      <c r="CM224" s="125"/>
      <c r="CN224" s="125"/>
      <c r="CO224" s="125"/>
      <c r="CP224" s="125"/>
      <c r="CQ224" s="125"/>
      <c r="CR224" s="125"/>
      <c r="CS224" s="125"/>
      <c r="CT224" s="125"/>
      <c r="CU224" s="125"/>
      <c r="CV224" s="125"/>
      <c r="CW224" s="125"/>
      <c r="CX224" s="125"/>
      <c r="CY224" s="125"/>
      <c r="CZ224" s="125"/>
      <c r="DA224" s="125"/>
      <c r="DB224" s="125"/>
      <c r="DC224" s="125"/>
      <c r="DD224" s="125"/>
      <c r="DE224" s="125"/>
      <c r="DF224" s="125"/>
      <c r="DG224" s="125"/>
      <c r="DH224" s="125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IG224" s="9"/>
      <c r="IH224" s="9"/>
      <c r="II224" s="9"/>
      <c r="IJ224" s="9"/>
    </row>
    <row r="225" spans="3:244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125"/>
      <c r="CB225" s="125"/>
      <c r="CC225" s="125"/>
      <c r="CD225" s="125"/>
      <c r="CE225" s="125"/>
      <c r="CF225" s="125"/>
      <c r="CG225" s="125"/>
      <c r="CH225" s="125"/>
      <c r="CI225" s="125"/>
      <c r="CJ225" s="125"/>
      <c r="CK225" s="125"/>
      <c r="CL225" s="125"/>
      <c r="CM225" s="125"/>
      <c r="CN225" s="125"/>
      <c r="CO225" s="125"/>
      <c r="CP225" s="125"/>
      <c r="CQ225" s="125"/>
      <c r="CR225" s="125"/>
      <c r="CS225" s="125"/>
      <c r="CT225" s="125"/>
      <c r="CU225" s="125"/>
      <c r="CV225" s="125"/>
      <c r="CW225" s="125"/>
      <c r="CX225" s="125"/>
      <c r="CY225" s="125"/>
      <c r="CZ225" s="125"/>
      <c r="DA225" s="125"/>
      <c r="DB225" s="125"/>
      <c r="DC225" s="125"/>
      <c r="DD225" s="125"/>
      <c r="DE225" s="125"/>
      <c r="DF225" s="125"/>
      <c r="DG225" s="125"/>
      <c r="DH225" s="125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IG225" s="9"/>
      <c r="IH225" s="9"/>
      <c r="II225" s="9"/>
      <c r="IJ225" s="9"/>
    </row>
    <row r="226" spans="3:244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125"/>
      <c r="CB226" s="125"/>
      <c r="CC226" s="125"/>
      <c r="CD226" s="125"/>
      <c r="CE226" s="125"/>
      <c r="CF226" s="125"/>
      <c r="CG226" s="125"/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  <c r="DB226" s="125"/>
      <c r="DC226" s="125"/>
      <c r="DD226" s="125"/>
      <c r="DE226" s="125"/>
      <c r="DF226" s="125"/>
      <c r="DG226" s="125"/>
      <c r="DH226" s="125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IG226" s="9"/>
      <c r="IH226" s="9"/>
      <c r="II226" s="9"/>
      <c r="IJ226" s="9"/>
    </row>
    <row r="227" spans="3:244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125"/>
      <c r="CB227" s="125"/>
      <c r="CC227" s="125"/>
      <c r="CD227" s="125"/>
      <c r="CE227" s="125"/>
      <c r="CF227" s="125"/>
      <c r="CG227" s="125"/>
      <c r="CH227" s="125"/>
      <c r="CI227" s="125"/>
      <c r="CJ227" s="125"/>
      <c r="CK227" s="125"/>
      <c r="CL227" s="125"/>
      <c r="CM227" s="125"/>
      <c r="CN227" s="125"/>
      <c r="CO227" s="125"/>
      <c r="CP227" s="125"/>
      <c r="CQ227" s="125"/>
      <c r="CR227" s="125"/>
      <c r="CS227" s="125"/>
      <c r="CT227" s="125"/>
      <c r="CU227" s="125"/>
      <c r="CV227" s="125"/>
      <c r="CW227" s="125"/>
      <c r="CX227" s="125"/>
      <c r="CY227" s="125"/>
      <c r="CZ227" s="125"/>
      <c r="DA227" s="125"/>
      <c r="DB227" s="125"/>
      <c r="DC227" s="125"/>
      <c r="DD227" s="125"/>
      <c r="DE227" s="125"/>
      <c r="DF227" s="125"/>
      <c r="DG227" s="125"/>
      <c r="DH227" s="125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IG227" s="9"/>
      <c r="IH227" s="9"/>
      <c r="II227" s="9"/>
      <c r="IJ227" s="9"/>
    </row>
    <row r="228" spans="3:244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125"/>
      <c r="CB228" s="125"/>
      <c r="CC228" s="125"/>
      <c r="CD228" s="125"/>
      <c r="CE228" s="125"/>
      <c r="CF228" s="125"/>
      <c r="CG228" s="125"/>
      <c r="CH228" s="125"/>
      <c r="CI228" s="125"/>
      <c r="CJ228" s="125"/>
      <c r="CK228" s="125"/>
      <c r="CL228" s="125"/>
      <c r="CM228" s="125"/>
      <c r="CN228" s="125"/>
      <c r="CO228" s="125"/>
      <c r="CP228" s="125"/>
      <c r="CQ228" s="125"/>
      <c r="CR228" s="125"/>
      <c r="CS228" s="125"/>
      <c r="CT228" s="125"/>
      <c r="CU228" s="125"/>
      <c r="CV228" s="125"/>
      <c r="CW228" s="125"/>
      <c r="CX228" s="125"/>
      <c r="CY228" s="125"/>
      <c r="CZ228" s="125"/>
      <c r="DA228" s="125"/>
      <c r="DB228" s="125"/>
      <c r="DC228" s="125"/>
      <c r="DD228" s="125"/>
      <c r="DE228" s="125"/>
      <c r="DF228" s="125"/>
      <c r="DG228" s="125"/>
      <c r="DH228" s="125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IG228" s="9"/>
      <c r="IH228" s="9"/>
      <c r="II228" s="9"/>
      <c r="IJ228" s="9"/>
    </row>
    <row r="229" spans="3:244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125"/>
      <c r="CB229" s="125"/>
      <c r="CC229" s="125"/>
      <c r="CD229" s="125"/>
      <c r="CE229" s="125"/>
      <c r="CF229" s="125"/>
      <c r="CG229" s="125"/>
      <c r="CH229" s="125"/>
      <c r="CI229" s="125"/>
      <c r="CJ229" s="125"/>
      <c r="CK229" s="125"/>
      <c r="CL229" s="125"/>
      <c r="CM229" s="125"/>
      <c r="CN229" s="125"/>
      <c r="CO229" s="125"/>
      <c r="CP229" s="125"/>
      <c r="CQ229" s="125"/>
      <c r="CR229" s="125"/>
      <c r="CS229" s="125"/>
      <c r="CT229" s="125"/>
      <c r="CU229" s="125"/>
      <c r="CV229" s="125"/>
      <c r="CW229" s="125"/>
      <c r="CX229" s="125"/>
      <c r="CY229" s="125"/>
      <c r="CZ229" s="125"/>
      <c r="DA229" s="125"/>
      <c r="DB229" s="125"/>
      <c r="DC229" s="125"/>
      <c r="DD229" s="125"/>
      <c r="DE229" s="125"/>
      <c r="DF229" s="125"/>
      <c r="DG229" s="125"/>
      <c r="DH229" s="125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IG229" s="9"/>
      <c r="IH229" s="9"/>
      <c r="II229" s="9"/>
      <c r="IJ229" s="9"/>
    </row>
    <row r="230" spans="3:244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125"/>
      <c r="CB230" s="125"/>
      <c r="CC230" s="125"/>
      <c r="CD230" s="125"/>
      <c r="CE230" s="125"/>
      <c r="CF230" s="125"/>
      <c r="CG230" s="125"/>
      <c r="CH230" s="125"/>
      <c r="CI230" s="125"/>
      <c r="CJ230" s="125"/>
      <c r="CK230" s="125"/>
      <c r="CL230" s="125"/>
      <c r="CM230" s="125"/>
      <c r="CN230" s="125"/>
      <c r="CO230" s="125"/>
      <c r="CP230" s="125"/>
      <c r="CQ230" s="125"/>
      <c r="CR230" s="125"/>
      <c r="CS230" s="125"/>
      <c r="CT230" s="125"/>
      <c r="CU230" s="125"/>
      <c r="CV230" s="125"/>
      <c r="CW230" s="125"/>
      <c r="CX230" s="125"/>
      <c r="CY230" s="125"/>
      <c r="CZ230" s="125"/>
      <c r="DA230" s="125"/>
      <c r="DB230" s="125"/>
      <c r="DC230" s="125"/>
      <c r="DD230" s="125"/>
      <c r="DE230" s="125"/>
      <c r="DF230" s="125"/>
      <c r="DG230" s="125"/>
      <c r="DH230" s="125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IG230" s="9"/>
      <c r="IH230" s="9"/>
      <c r="II230" s="9"/>
      <c r="IJ230" s="9"/>
    </row>
    <row r="231" spans="3:244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125"/>
      <c r="CB231" s="125"/>
      <c r="CC231" s="125"/>
      <c r="CD231" s="125"/>
      <c r="CE231" s="125"/>
      <c r="CF231" s="125"/>
      <c r="CG231" s="125"/>
      <c r="CH231" s="125"/>
      <c r="CI231" s="125"/>
      <c r="CJ231" s="125"/>
      <c r="CK231" s="125"/>
      <c r="CL231" s="125"/>
      <c r="CM231" s="125"/>
      <c r="CN231" s="125"/>
      <c r="CO231" s="125"/>
      <c r="CP231" s="125"/>
      <c r="CQ231" s="125"/>
      <c r="CR231" s="125"/>
      <c r="CS231" s="125"/>
      <c r="CT231" s="125"/>
      <c r="CU231" s="125"/>
      <c r="CV231" s="125"/>
      <c r="CW231" s="125"/>
      <c r="CX231" s="125"/>
      <c r="CY231" s="125"/>
      <c r="CZ231" s="125"/>
      <c r="DA231" s="125"/>
      <c r="DB231" s="125"/>
      <c r="DC231" s="125"/>
      <c r="DD231" s="125"/>
      <c r="DE231" s="125"/>
      <c r="DF231" s="125"/>
      <c r="DG231" s="125"/>
      <c r="DH231" s="125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IG231" s="9"/>
      <c r="IH231" s="9"/>
      <c r="II231" s="9"/>
      <c r="IJ231" s="9"/>
    </row>
    <row r="232" spans="3:244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125"/>
      <c r="CB232" s="125"/>
      <c r="CC232" s="125"/>
      <c r="CD232" s="125"/>
      <c r="CE232" s="125"/>
      <c r="CF232" s="125"/>
      <c r="CG232" s="125"/>
      <c r="CH232" s="125"/>
      <c r="CI232" s="125"/>
      <c r="CJ232" s="125"/>
      <c r="CK232" s="125"/>
      <c r="CL232" s="125"/>
      <c r="CM232" s="125"/>
      <c r="CN232" s="125"/>
      <c r="CO232" s="125"/>
      <c r="CP232" s="125"/>
      <c r="CQ232" s="125"/>
      <c r="CR232" s="125"/>
      <c r="CS232" s="125"/>
      <c r="CT232" s="125"/>
      <c r="CU232" s="125"/>
      <c r="CV232" s="125"/>
      <c r="CW232" s="125"/>
      <c r="CX232" s="125"/>
      <c r="CY232" s="125"/>
      <c r="CZ232" s="125"/>
      <c r="DA232" s="125"/>
      <c r="DB232" s="125"/>
      <c r="DC232" s="125"/>
      <c r="DD232" s="125"/>
      <c r="DE232" s="125"/>
      <c r="DF232" s="125"/>
      <c r="DG232" s="125"/>
      <c r="DH232" s="125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IG232" s="9"/>
      <c r="IH232" s="9"/>
      <c r="II232" s="9"/>
      <c r="IJ232" s="9"/>
    </row>
    <row r="233" spans="3:244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125"/>
      <c r="CB233" s="125"/>
      <c r="CC233" s="125"/>
      <c r="CD233" s="125"/>
      <c r="CE233" s="125"/>
      <c r="CF233" s="125"/>
      <c r="CG233" s="125"/>
      <c r="CH233" s="125"/>
      <c r="CI233" s="125"/>
      <c r="CJ233" s="125"/>
      <c r="CK233" s="125"/>
      <c r="CL233" s="125"/>
      <c r="CM233" s="125"/>
      <c r="CN233" s="125"/>
      <c r="CO233" s="125"/>
      <c r="CP233" s="125"/>
      <c r="CQ233" s="125"/>
      <c r="CR233" s="125"/>
      <c r="CS233" s="125"/>
      <c r="CT233" s="125"/>
      <c r="CU233" s="125"/>
      <c r="CV233" s="125"/>
      <c r="CW233" s="125"/>
      <c r="CX233" s="125"/>
      <c r="CY233" s="125"/>
      <c r="CZ233" s="125"/>
      <c r="DA233" s="125"/>
      <c r="DB233" s="125"/>
      <c r="DC233" s="125"/>
      <c r="DD233" s="125"/>
      <c r="DE233" s="125"/>
      <c r="DF233" s="125"/>
      <c r="DG233" s="125"/>
      <c r="DH233" s="125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IG233" s="9"/>
      <c r="IH233" s="9"/>
      <c r="II233" s="9"/>
      <c r="IJ233" s="9"/>
    </row>
    <row r="234" spans="3:244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125"/>
      <c r="CB234" s="125"/>
      <c r="CC234" s="125"/>
      <c r="CD234" s="125"/>
      <c r="CE234" s="125"/>
      <c r="CF234" s="125"/>
      <c r="CG234" s="125"/>
      <c r="CH234" s="125"/>
      <c r="CI234" s="125"/>
      <c r="CJ234" s="125"/>
      <c r="CK234" s="125"/>
      <c r="CL234" s="125"/>
      <c r="CM234" s="125"/>
      <c r="CN234" s="125"/>
      <c r="CO234" s="125"/>
      <c r="CP234" s="125"/>
      <c r="CQ234" s="125"/>
      <c r="CR234" s="125"/>
      <c r="CS234" s="125"/>
      <c r="CT234" s="125"/>
      <c r="CU234" s="125"/>
      <c r="CV234" s="125"/>
      <c r="CW234" s="125"/>
      <c r="CX234" s="125"/>
      <c r="CY234" s="125"/>
      <c r="CZ234" s="125"/>
      <c r="DA234" s="125"/>
      <c r="DB234" s="125"/>
      <c r="DC234" s="125"/>
      <c r="DD234" s="125"/>
      <c r="DE234" s="125"/>
      <c r="DF234" s="125"/>
      <c r="DG234" s="125"/>
      <c r="DH234" s="125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IG234" s="9"/>
      <c r="IH234" s="9"/>
      <c r="II234" s="9"/>
      <c r="IJ234" s="9"/>
    </row>
    <row r="235" spans="3:244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125"/>
      <c r="CB235" s="125"/>
      <c r="CC235" s="125"/>
      <c r="CD235" s="125"/>
      <c r="CE235" s="125"/>
      <c r="CF235" s="125"/>
      <c r="CG235" s="125"/>
      <c r="CH235" s="125"/>
      <c r="CI235" s="125"/>
      <c r="CJ235" s="125"/>
      <c r="CK235" s="125"/>
      <c r="CL235" s="125"/>
      <c r="CM235" s="125"/>
      <c r="CN235" s="125"/>
      <c r="CO235" s="125"/>
      <c r="CP235" s="125"/>
      <c r="CQ235" s="125"/>
      <c r="CR235" s="125"/>
      <c r="CS235" s="125"/>
      <c r="CT235" s="125"/>
      <c r="CU235" s="125"/>
      <c r="CV235" s="125"/>
      <c r="CW235" s="125"/>
      <c r="CX235" s="125"/>
      <c r="CY235" s="125"/>
      <c r="CZ235" s="125"/>
      <c r="DA235" s="125"/>
      <c r="DB235" s="125"/>
      <c r="DC235" s="125"/>
      <c r="DD235" s="125"/>
      <c r="DE235" s="125"/>
      <c r="DF235" s="125"/>
      <c r="DG235" s="125"/>
      <c r="DH235" s="125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IG235" s="9"/>
      <c r="IH235" s="9"/>
      <c r="II235" s="9"/>
      <c r="IJ235" s="9"/>
    </row>
    <row r="236" spans="3:244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125"/>
      <c r="CB236" s="125"/>
      <c r="CC236" s="125"/>
      <c r="CD236" s="125"/>
      <c r="CE236" s="125"/>
      <c r="CF236" s="125"/>
      <c r="CG236" s="125"/>
      <c r="CH236" s="125"/>
      <c r="CI236" s="125"/>
      <c r="CJ236" s="125"/>
      <c r="CK236" s="125"/>
      <c r="CL236" s="125"/>
      <c r="CM236" s="125"/>
      <c r="CN236" s="125"/>
      <c r="CO236" s="125"/>
      <c r="CP236" s="125"/>
      <c r="CQ236" s="125"/>
      <c r="CR236" s="125"/>
      <c r="CS236" s="125"/>
      <c r="CT236" s="125"/>
      <c r="CU236" s="125"/>
      <c r="CV236" s="125"/>
      <c r="CW236" s="125"/>
      <c r="CX236" s="125"/>
      <c r="CY236" s="125"/>
      <c r="CZ236" s="125"/>
      <c r="DA236" s="125"/>
      <c r="DB236" s="125"/>
      <c r="DC236" s="125"/>
      <c r="DD236" s="125"/>
      <c r="DE236" s="125"/>
      <c r="DF236" s="125"/>
      <c r="DG236" s="125"/>
      <c r="DH236" s="125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IG236" s="9"/>
      <c r="IH236" s="9"/>
      <c r="II236" s="9"/>
      <c r="IJ236" s="9"/>
    </row>
    <row r="237" spans="3:244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125"/>
      <c r="CB237" s="125"/>
      <c r="CC237" s="125"/>
      <c r="CD237" s="125"/>
      <c r="CE237" s="125"/>
      <c r="CF237" s="125"/>
      <c r="CG237" s="125"/>
      <c r="CH237" s="125"/>
      <c r="CI237" s="125"/>
      <c r="CJ237" s="125"/>
      <c r="CK237" s="125"/>
      <c r="CL237" s="125"/>
      <c r="CM237" s="125"/>
      <c r="CN237" s="125"/>
      <c r="CO237" s="125"/>
      <c r="CP237" s="125"/>
      <c r="CQ237" s="125"/>
      <c r="CR237" s="125"/>
      <c r="CS237" s="125"/>
      <c r="CT237" s="125"/>
      <c r="CU237" s="125"/>
      <c r="CV237" s="125"/>
      <c r="CW237" s="125"/>
      <c r="CX237" s="125"/>
      <c r="CY237" s="125"/>
      <c r="CZ237" s="125"/>
      <c r="DA237" s="125"/>
      <c r="DB237" s="125"/>
      <c r="DC237" s="125"/>
      <c r="DD237" s="125"/>
      <c r="DE237" s="125"/>
      <c r="DF237" s="125"/>
      <c r="DG237" s="125"/>
      <c r="DH237" s="125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IG237" s="9"/>
      <c r="IH237" s="9"/>
      <c r="II237" s="9"/>
      <c r="IJ237" s="9"/>
    </row>
    <row r="238" spans="3:244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125"/>
      <c r="CB238" s="125"/>
      <c r="CC238" s="125"/>
      <c r="CD238" s="125"/>
      <c r="CE238" s="125"/>
      <c r="CF238" s="125"/>
      <c r="CG238" s="125"/>
      <c r="CH238" s="125"/>
      <c r="CI238" s="125"/>
      <c r="CJ238" s="125"/>
      <c r="CK238" s="125"/>
      <c r="CL238" s="125"/>
      <c r="CM238" s="125"/>
      <c r="CN238" s="125"/>
      <c r="CO238" s="125"/>
      <c r="CP238" s="125"/>
      <c r="CQ238" s="125"/>
      <c r="CR238" s="125"/>
      <c r="CS238" s="125"/>
      <c r="CT238" s="125"/>
      <c r="CU238" s="125"/>
      <c r="CV238" s="125"/>
      <c r="CW238" s="125"/>
      <c r="CX238" s="125"/>
      <c r="CY238" s="125"/>
      <c r="CZ238" s="125"/>
      <c r="DA238" s="125"/>
      <c r="DB238" s="125"/>
      <c r="DC238" s="125"/>
      <c r="DD238" s="125"/>
      <c r="DE238" s="125"/>
      <c r="DF238" s="125"/>
      <c r="DG238" s="125"/>
      <c r="DH238" s="125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IG238" s="9"/>
      <c r="IH238" s="9"/>
      <c r="II238" s="9"/>
      <c r="IJ238" s="9"/>
    </row>
    <row r="239" spans="3:244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125"/>
      <c r="CB239" s="125"/>
      <c r="CC239" s="125"/>
      <c r="CD239" s="125"/>
      <c r="CE239" s="125"/>
      <c r="CF239" s="125"/>
      <c r="CG239" s="125"/>
      <c r="CH239" s="125"/>
      <c r="CI239" s="125"/>
      <c r="CJ239" s="125"/>
      <c r="CK239" s="125"/>
      <c r="CL239" s="125"/>
      <c r="CM239" s="125"/>
      <c r="CN239" s="125"/>
      <c r="CO239" s="125"/>
      <c r="CP239" s="125"/>
      <c r="CQ239" s="125"/>
      <c r="CR239" s="125"/>
      <c r="CS239" s="125"/>
      <c r="CT239" s="125"/>
      <c r="CU239" s="125"/>
      <c r="CV239" s="125"/>
      <c r="CW239" s="125"/>
      <c r="CX239" s="125"/>
      <c r="CY239" s="125"/>
      <c r="CZ239" s="125"/>
      <c r="DA239" s="125"/>
      <c r="DB239" s="125"/>
      <c r="DC239" s="125"/>
      <c r="DD239" s="125"/>
      <c r="DE239" s="125"/>
      <c r="DF239" s="125"/>
      <c r="DG239" s="125"/>
      <c r="DH239" s="125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IG239" s="9"/>
      <c r="IH239" s="9"/>
      <c r="II239" s="9"/>
      <c r="IJ239" s="9"/>
    </row>
    <row r="240" spans="3:244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125"/>
      <c r="CB240" s="125"/>
      <c r="CC240" s="125"/>
      <c r="CD240" s="125"/>
      <c r="CE240" s="125"/>
      <c r="CF240" s="125"/>
      <c r="CG240" s="125"/>
      <c r="CH240" s="125"/>
      <c r="CI240" s="125"/>
      <c r="CJ240" s="125"/>
      <c r="CK240" s="125"/>
      <c r="CL240" s="125"/>
      <c r="CM240" s="125"/>
      <c r="CN240" s="125"/>
      <c r="CO240" s="125"/>
      <c r="CP240" s="125"/>
      <c r="CQ240" s="125"/>
      <c r="CR240" s="125"/>
      <c r="CS240" s="125"/>
      <c r="CT240" s="125"/>
      <c r="CU240" s="125"/>
      <c r="CV240" s="125"/>
      <c r="CW240" s="125"/>
      <c r="CX240" s="125"/>
      <c r="CY240" s="125"/>
      <c r="CZ240" s="125"/>
      <c r="DA240" s="125"/>
      <c r="DB240" s="125"/>
      <c r="DC240" s="125"/>
      <c r="DD240" s="125"/>
      <c r="DE240" s="125"/>
      <c r="DF240" s="125"/>
      <c r="DG240" s="125"/>
      <c r="DH240" s="125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IG240" s="9"/>
      <c r="IH240" s="9"/>
      <c r="II240" s="9"/>
      <c r="IJ240" s="9"/>
    </row>
    <row r="241" spans="3:244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125"/>
      <c r="CB241" s="125"/>
      <c r="CC241" s="125"/>
      <c r="CD241" s="125"/>
      <c r="CE241" s="125"/>
      <c r="CF241" s="125"/>
      <c r="CG241" s="125"/>
      <c r="CH241" s="125"/>
      <c r="CI241" s="125"/>
      <c r="CJ241" s="125"/>
      <c r="CK241" s="125"/>
      <c r="CL241" s="125"/>
      <c r="CM241" s="125"/>
      <c r="CN241" s="125"/>
      <c r="CO241" s="125"/>
      <c r="CP241" s="125"/>
      <c r="CQ241" s="125"/>
      <c r="CR241" s="125"/>
      <c r="CS241" s="125"/>
      <c r="CT241" s="125"/>
      <c r="CU241" s="125"/>
      <c r="CV241" s="125"/>
      <c r="CW241" s="125"/>
      <c r="CX241" s="125"/>
      <c r="CY241" s="125"/>
      <c r="CZ241" s="125"/>
      <c r="DA241" s="125"/>
      <c r="DB241" s="125"/>
      <c r="DC241" s="125"/>
      <c r="DD241" s="125"/>
      <c r="DE241" s="125"/>
      <c r="DF241" s="125"/>
      <c r="DG241" s="125"/>
      <c r="DH241" s="125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IG241" s="9"/>
      <c r="IH241" s="9"/>
      <c r="II241" s="9"/>
      <c r="IJ241" s="9"/>
    </row>
    <row r="242" spans="3:244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125"/>
      <c r="CB242" s="125"/>
      <c r="CC242" s="125"/>
      <c r="CD242" s="125"/>
      <c r="CE242" s="125"/>
      <c r="CF242" s="125"/>
      <c r="CG242" s="125"/>
      <c r="CH242" s="125"/>
      <c r="CI242" s="125"/>
      <c r="CJ242" s="125"/>
      <c r="CK242" s="125"/>
      <c r="CL242" s="125"/>
      <c r="CM242" s="125"/>
      <c r="CN242" s="125"/>
      <c r="CO242" s="125"/>
      <c r="CP242" s="125"/>
      <c r="CQ242" s="125"/>
      <c r="CR242" s="125"/>
      <c r="CS242" s="125"/>
      <c r="CT242" s="125"/>
      <c r="CU242" s="125"/>
      <c r="CV242" s="125"/>
      <c r="CW242" s="125"/>
      <c r="CX242" s="125"/>
      <c r="CY242" s="125"/>
      <c r="CZ242" s="125"/>
      <c r="DA242" s="125"/>
      <c r="DB242" s="125"/>
      <c r="DC242" s="125"/>
      <c r="DD242" s="125"/>
      <c r="DE242" s="125"/>
      <c r="DF242" s="125"/>
      <c r="DG242" s="125"/>
      <c r="DH242" s="125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IG242" s="9"/>
      <c r="IH242" s="9"/>
      <c r="II242" s="9"/>
      <c r="IJ242" s="9"/>
    </row>
    <row r="243" spans="3:244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125"/>
      <c r="CB243" s="125"/>
      <c r="CC243" s="125"/>
      <c r="CD243" s="125"/>
      <c r="CE243" s="125"/>
      <c r="CF243" s="125"/>
      <c r="CG243" s="125"/>
      <c r="CH243" s="125"/>
      <c r="CI243" s="125"/>
      <c r="CJ243" s="125"/>
      <c r="CK243" s="125"/>
      <c r="CL243" s="125"/>
      <c r="CM243" s="125"/>
      <c r="CN243" s="125"/>
      <c r="CO243" s="125"/>
      <c r="CP243" s="125"/>
      <c r="CQ243" s="125"/>
      <c r="CR243" s="125"/>
      <c r="CS243" s="125"/>
      <c r="CT243" s="125"/>
      <c r="CU243" s="125"/>
      <c r="CV243" s="125"/>
      <c r="CW243" s="125"/>
      <c r="CX243" s="125"/>
      <c r="CY243" s="125"/>
      <c r="CZ243" s="125"/>
      <c r="DA243" s="125"/>
      <c r="DB243" s="125"/>
      <c r="DC243" s="125"/>
      <c r="DD243" s="125"/>
      <c r="DE243" s="125"/>
      <c r="DF243" s="125"/>
      <c r="DG243" s="125"/>
      <c r="DH243" s="125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IG243" s="9"/>
      <c r="IH243" s="9"/>
      <c r="II243" s="9"/>
      <c r="IJ243" s="9"/>
    </row>
    <row r="244" spans="3:244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125"/>
      <c r="CB244" s="125"/>
      <c r="CC244" s="125"/>
      <c r="CD244" s="125"/>
      <c r="CE244" s="125"/>
      <c r="CF244" s="125"/>
      <c r="CG244" s="125"/>
      <c r="CH244" s="125"/>
      <c r="CI244" s="125"/>
      <c r="CJ244" s="125"/>
      <c r="CK244" s="125"/>
      <c r="CL244" s="125"/>
      <c r="CM244" s="125"/>
      <c r="CN244" s="125"/>
      <c r="CO244" s="125"/>
      <c r="CP244" s="125"/>
      <c r="CQ244" s="125"/>
      <c r="CR244" s="125"/>
      <c r="CS244" s="125"/>
      <c r="CT244" s="125"/>
      <c r="CU244" s="125"/>
      <c r="CV244" s="125"/>
      <c r="CW244" s="125"/>
      <c r="CX244" s="125"/>
      <c r="CY244" s="125"/>
      <c r="CZ244" s="125"/>
      <c r="DA244" s="125"/>
      <c r="DB244" s="125"/>
      <c r="DC244" s="125"/>
      <c r="DD244" s="125"/>
      <c r="DE244" s="125"/>
      <c r="DF244" s="125"/>
      <c r="DG244" s="125"/>
      <c r="DH244" s="125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IG244" s="9"/>
      <c r="IH244" s="9"/>
      <c r="II244" s="9"/>
      <c r="IJ244" s="9"/>
    </row>
    <row r="245" spans="3:244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125"/>
      <c r="CB245" s="125"/>
      <c r="CC245" s="125"/>
      <c r="CD245" s="125"/>
      <c r="CE245" s="125"/>
      <c r="CF245" s="125"/>
      <c r="CG245" s="125"/>
      <c r="CH245" s="125"/>
      <c r="CI245" s="125"/>
      <c r="CJ245" s="125"/>
      <c r="CK245" s="125"/>
      <c r="CL245" s="125"/>
      <c r="CM245" s="125"/>
      <c r="CN245" s="125"/>
      <c r="CO245" s="125"/>
      <c r="CP245" s="125"/>
      <c r="CQ245" s="125"/>
      <c r="CR245" s="125"/>
      <c r="CS245" s="125"/>
      <c r="CT245" s="125"/>
      <c r="CU245" s="125"/>
      <c r="CV245" s="125"/>
      <c r="CW245" s="125"/>
      <c r="CX245" s="125"/>
      <c r="CY245" s="125"/>
      <c r="CZ245" s="125"/>
      <c r="DA245" s="125"/>
      <c r="DB245" s="125"/>
      <c r="DC245" s="125"/>
      <c r="DD245" s="125"/>
      <c r="DE245" s="125"/>
      <c r="DF245" s="125"/>
      <c r="DG245" s="125"/>
      <c r="DH245" s="125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IG245" s="9"/>
      <c r="IH245" s="9"/>
      <c r="II245" s="9"/>
      <c r="IJ245" s="9"/>
    </row>
    <row r="246" spans="3:244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125"/>
      <c r="CB246" s="125"/>
      <c r="CC246" s="125"/>
      <c r="CD246" s="125"/>
      <c r="CE246" s="125"/>
      <c r="CF246" s="125"/>
      <c r="CG246" s="125"/>
      <c r="CH246" s="125"/>
      <c r="CI246" s="125"/>
      <c r="CJ246" s="125"/>
      <c r="CK246" s="125"/>
      <c r="CL246" s="125"/>
      <c r="CM246" s="125"/>
      <c r="CN246" s="125"/>
      <c r="CO246" s="125"/>
      <c r="CP246" s="125"/>
      <c r="CQ246" s="125"/>
      <c r="CR246" s="125"/>
      <c r="CS246" s="125"/>
      <c r="CT246" s="125"/>
      <c r="CU246" s="125"/>
      <c r="CV246" s="125"/>
      <c r="CW246" s="125"/>
      <c r="CX246" s="125"/>
      <c r="CY246" s="125"/>
      <c r="CZ246" s="125"/>
      <c r="DA246" s="125"/>
      <c r="DB246" s="125"/>
      <c r="DC246" s="125"/>
      <c r="DD246" s="125"/>
      <c r="DE246" s="125"/>
      <c r="DF246" s="125"/>
      <c r="DG246" s="125"/>
      <c r="DH246" s="125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IG246" s="9"/>
      <c r="IH246" s="9"/>
      <c r="II246" s="9"/>
      <c r="IJ246" s="9"/>
    </row>
    <row r="247" spans="3:244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125"/>
      <c r="CB247" s="125"/>
      <c r="CC247" s="125"/>
      <c r="CD247" s="125"/>
      <c r="CE247" s="125"/>
      <c r="CF247" s="125"/>
      <c r="CG247" s="125"/>
      <c r="CH247" s="125"/>
      <c r="CI247" s="125"/>
      <c r="CJ247" s="125"/>
      <c r="CK247" s="125"/>
      <c r="CL247" s="125"/>
      <c r="CM247" s="125"/>
      <c r="CN247" s="125"/>
      <c r="CO247" s="125"/>
      <c r="CP247" s="125"/>
      <c r="CQ247" s="125"/>
      <c r="CR247" s="125"/>
      <c r="CS247" s="125"/>
      <c r="CT247" s="125"/>
      <c r="CU247" s="125"/>
      <c r="CV247" s="125"/>
      <c r="CW247" s="125"/>
      <c r="CX247" s="125"/>
      <c r="CY247" s="125"/>
      <c r="CZ247" s="125"/>
      <c r="DA247" s="125"/>
      <c r="DB247" s="125"/>
      <c r="DC247" s="125"/>
      <c r="DD247" s="125"/>
      <c r="DE247" s="125"/>
      <c r="DF247" s="125"/>
      <c r="DG247" s="125"/>
      <c r="DH247" s="125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IG247" s="9"/>
      <c r="IH247" s="9"/>
      <c r="II247" s="9"/>
      <c r="IJ247" s="9"/>
    </row>
    <row r="248" spans="3:244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125"/>
      <c r="CB248" s="125"/>
      <c r="CC248" s="125"/>
      <c r="CD248" s="125"/>
      <c r="CE248" s="125"/>
      <c r="CF248" s="125"/>
      <c r="CG248" s="125"/>
      <c r="CH248" s="125"/>
      <c r="CI248" s="125"/>
      <c r="CJ248" s="125"/>
      <c r="CK248" s="125"/>
      <c r="CL248" s="125"/>
      <c r="CM248" s="125"/>
      <c r="CN248" s="125"/>
      <c r="CO248" s="125"/>
      <c r="CP248" s="125"/>
      <c r="CQ248" s="125"/>
      <c r="CR248" s="125"/>
      <c r="CS248" s="125"/>
      <c r="CT248" s="125"/>
      <c r="CU248" s="125"/>
      <c r="CV248" s="125"/>
      <c r="CW248" s="125"/>
      <c r="CX248" s="125"/>
      <c r="CY248" s="125"/>
      <c r="CZ248" s="125"/>
      <c r="DA248" s="125"/>
      <c r="DB248" s="125"/>
      <c r="DC248" s="125"/>
      <c r="DD248" s="125"/>
      <c r="DE248" s="125"/>
      <c r="DF248" s="125"/>
      <c r="DG248" s="125"/>
      <c r="DH248" s="125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IG248" s="9"/>
      <c r="IH248" s="9"/>
      <c r="II248" s="9"/>
      <c r="IJ248" s="9"/>
    </row>
    <row r="249" spans="3:244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125"/>
      <c r="CB249" s="125"/>
      <c r="CC249" s="125"/>
      <c r="CD249" s="125"/>
      <c r="CE249" s="125"/>
      <c r="CF249" s="125"/>
      <c r="CG249" s="125"/>
      <c r="CH249" s="125"/>
      <c r="CI249" s="125"/>
      <c r="CJ249" s="125"/>
      <c r="CK249" s="125"/>
      <c r="CL249" s="125"/>
      <c r="CM249" s="125"/>
      <c r="CN249" s="125"/>
      <c r="CO249" s="125"/>
      <c r="CP249" s="125"/>
      <c r="CQ249" s="125"/>
      <c r="CR249" s="125"/>
      <c r="CS249" s="125"/>
      <c r="CT249" s="125"/>
      <c r="CU249" s="125"/>
      <c r="CV249" s="125"/>
      <c r="CW249" s="125"/>
      <c r="CX249" s="125"/>
      <c r="CY249" s="125"/>
      <c r="CZ249" s="125"/>
      <c r="DA249" s="125"/>
      <c r="DB249" s="125"/>
      <c r="DC249" s="125"/>
      <c r="DD249" s="125"/>
      <c r="DE249" s="125"/>
      <c r="DF249" s="125"/>
      <c r="DG249" s="125"/>
      <c r="DH249" s="125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IG249" s="9"/>
      <c r="IH249" s="9"/>
      <c r="II249" s="9"/>
      <c r="IJ249" s="9"/>
    </row>
    <row r="250" spans="3:244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125"/>
      <c r="CB250" s="125"/>
      <c r="CC250" s="125"/>
      <c r="CD250" s="125"/>
      <c r="CE250" s="125"/>
      <c r="CF250" s="125"/>
      <c r="CG250" s="125"/>
      <c r="CH250" s="125"/>
      <c r="CI250" s="125"/>
      <c r="CJ250" s="125"/>
      <c r="CK250" s="125"/>
      <c r="CL250" s="125"/>
      <c r="CM250" s="125"/>
      <c r="CN250" s="125"/>
      <c r="CO250" s="125"/>
      <c r="CP250" s="125"/>
      <c r="CQ250" s="125"/>
      <c r="CR250" s="125"/>
      <c r="CS250" s="125"/>
      <c r="CT250" s="125"/>
      <c r="CU250" s="125"/>
      <c r="CV250" s="125"/>
      <c r="CW250" s="125"/>
      <c r="CX250" s="125"/>
      <c r="CY250" s="125"/>
      <c r="CZ250" s="125"/>
      <c r="DA250" s="125"/>
      <c r="DB250" s="125"/>
      <c r="DC250" s="125"/>
      <c r="DD250" s="125"/>
      <c r="DE250" s="125"/>
      <c r="DF250" s="125"/>
      <c r="DG250" s="125"/>
      <c r="DH250" s="125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IG250" s="9"/>
      <c r="IH250" s="9"/>
      <c r="II250" s="9"/>
      <c r="IJ250" s="9"/>
    </row>
    <row r="251" spans="3:244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125"/>
      <c r="CB251" s="125"/>
      <c r="CC251" s="125"/>
      <c r="CD251" s="125"/>
      <c r="CE251" s="125"/>
      <c r="CF251" s="125"/>
      <c r="CG251" s="125"/>
      <c r="CH251" s="125"/>
      <c r="CI251" s="125"/>
      <c r="CJ251" s="125"/>
      <c r="CK251" s="125"/>
      <c r="CL251" s="125"/>
      <c r="CM251" s="125"/>
      <c r="CN251" s="125"/>
      <c r="CO251" s="125"/>
      <c r="CP251" s="125"/>
      <c r="CQ251" s="125"/>
      <c r="CR251" s="125"/>
      <c r="CS251" s="125"/>
      <c r="CT251" s="125"/>
      <c r="CU251" s="125"/>
      <c r="CV251" s="125"/>
      <c r="CW251" s="125"/>
      <c r="CX251" s="125"/>
      <c r="CY251" s="125"/>
      <c r="CZ251" s="125"/>
      <c r="DA251" s="125"/>
      <c r="DB251" s="125"/>
      <c r="DC251" s="125"/>
      <c r="DD251" s="125"/>
      <c r="DE251" s="125"/>
      <c r="DF251" s="125"/>
      <c r="DG251" s="125"/>
      <c r="DH251" s="125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IG251" s="9"/>
      <c r="IH251" s="9"/>
      <c r="II251" s="9"/>
      <c r="IJ251" s="9"/>
    </row>
    <row r="252" spans="3:244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125"/>
      <c r="CB252" s="125"/>
      <c r="CC252" s="125"/>
      <c r="CD252" s="125"/>
      <c r="CE252" s="125"/>
      <c r="CF252" s="125"/>
      <c r="CG252" s="125"/>
      <c r="CH252" s="125"/>
      <c r="CI252" s="125"/>
      <c r="CJ252" s="125"/>
      <c r="CK252" s="125"/>
      <c r="CL252" s="125"/>
      <c r="CM252" s="125"/>
      <c r="CN252" s="125"/>
      <c r="CO252" s="125"/>
      <c r="CP252" s="125"/>
      <c r="CQ252" s="125"/>
      <c r="CR252" s="125"/>
      <c r="CS252" s="125"/>
      <c r="CT252" s="125"/>
      <c r="CU252" s="125"/>
      <c r="CV252" s="125"/>
      <c r="CW252" s="125"/>
      <c r="CX252" s="125"/>
      <c r="CY252" s="125"/>
      <c r="CZ252" s="125"/>
      <c r="DA252" s="125"/>
      <c r="DB252" s="125"/>
      <c r="DC252" s="125"/>
      <c r="DD252" s="125"/>
      <c r="DE252" s="125"/>
      <c r="DF252" s="125"/>
      <c r="DG252" s="125"/>
      <c r="DH252" s="125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IG252" s="9"/>
      <c r="IH252" s="9"/>
      <c r="II252" s="9"/>
      <c r="IJ252" s="9"/>
    </row>
    <row r="253" spans="3:244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125"/>
      <c r="CB253" s="125"/>
      <c r="CC253" s="125"/>
      <c r="CD253" s="125"/>
      <c r="CE253" s="125"/>
      <c r="CF253" s="125"/>
      <c r="CG253" s="125"/>
      <c r="CH253" s="125"/>
      <c r="CI253" s="125"/>
      <c r="CJ253" s="125"/>
      <c r="CK253" s="125"/>
      <c r="CL253" s="125"/>
      <c r="CM253" s="125"/>
      <c r="CN253" s="125"/>
      <c r="CO253" s="125"/>
      <c r="CP253" s="125"/>
      <c r="CQ253" s="125"/>
      <c r="CR253" s="125"/>
      <c r="CS253" s="125"/>
      <c r="CT253" s="125"/>
      <c r="CU253" s="125"/>
      <c r="CV253" s="125"/>
      <c r="CW253" s="125"/>
      <c r="CX253" s="125"/>
      <c r="CY253" s="125"/>
      <c r="CZ253" s="125"/>
      <c r="DA253" s="125"/>
      <c r="DB253" s="125"/>
      <c r="DC253" s="125"/>
      <c r="DD253" s="125"/>
      <c r="DE253" s="125"/>
      <c r="DF253" s="125"/>
      <c r="DG253" s="125"/>
      <c r="DH253" s="125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IG253" s="9"/>
      <c r="IH253" s="9"/>
      <c r="II253" s="9"/>
      <c r="IJ253" s="9"/>
    </row>
    <row r="254" spans="3:244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125"/>
      <c r="CB254" s="125"/>
      <c r="CC254" s="125"/>
      <c r="CD254" s="125"/>
      <c r="CE254" s="125"/>
      <c r="CF254" s="125"/>
      <c r="CG254" s="125"/>
      <c r="CH254" s="125"/>
      <c r="CI254" s="125"/>
      <c r="CJ254" s="125"/>
      <c r="CK254" s="125"/>
      <c r="CL254" s="125"/>
      <c r="CM254" s="125"/>
      <c r="CN254" s="125"/>
      <c r="CO254" s="125"/>
      <c r="CP254" s="125"/>
      <c r="CQ254" s="125"/>
      <c r="CR254" s="125"/>
      <c r="CS254" s="125"/>
      <c r="CT254" s="125"/>
      <c r="CU254" s="125"/>
      <c r="CV254" s="125"/>
      <c r="CW254" s="125"/>
      <c r="CX254" s="125"/>
      <c r="CY254" s="125"/>
      <c r="CZ254" s="125"/>
      <c r="DA254" s="125"/>
      <c r="DB254" s="125"/>
      <c r="DC254" s="125"/>
      <c r="DD254" s="125"/>
      <c r="DE254" s="125"/>
      <c r="DF254" s="125"/>
      <c r="DG254" s="125"/>
      <c r="DH254" s="125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IG254" s="9"/>
      <c r="IH254" s="9"/>
      <c r="II254" s="9"/>
      <c r="IJ254" s="9"/>
    </row>
    <row r="255" spans="3:244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125"/>
      <c r="CB255" s="125"/>
      <c r="CC255" s="125"/>
      <c r="CD255" s="125"/>
      <c r="CE255" s="125"/>
      <c r="CF255" s="125"/>
      <c r="CG255" s="125"/>
      <c r="CH255" s="125"/>
      <c r="CI255" s="125"/>
      <c r="CJ255" s="125"/>
      <c r="CK255" s="125"/>
      <c r="CL255" s="125"/>
      <c r="CM255" s="125"/>
      <c r="CN255" s="125"/>
      <c r="CO255" s="125"/>
      <c r="CP255" s="125"/>
      <c r="CQ255" s="125"/>
      <c r="CR255" s="125"/>
      <c r="CS255" s="125"/>
      <c r="CT255" s="125"/>
      <c r="CU255" s="125"/>
      <c r="CV255" s="125"/>
      <c r="CW255" s="125"/>
      <c r="CX255" s="125"/>
      <c r="CY255" s="125"/>
      <c r="CZ255" s="125"/>
      <c r="DA255" s="125"/>
      <c r="DB255" s="125"/>
      <c r="DC255" s="125"/>
      <c r="DD255" s="125"/>
      <c r="DE255" s="125"/>
      <c r="DF255" s="125"/>
      <c r="DG255" s="125"/>
      <c r="DH255" s="125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IG255" s="9"/>
      <c r="IH255" s="9"/>
      <c r="II255" s="9"/>
      <c r="IJ255" s="9"/>
    </row>
    <row r="256" spans="3:244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125"/>
      <c r="CB256" s="125"/>
      <c r="CC256" s="125"/>
      <c r="CD256" s="125"/>
      <c r="CE256" s="125"/>
      <c r="CF256" s="125"/>
      <c r="CG256" s="125"/>
      <c r="CH256" s="125"/>
      <c r="CI256" s="125"/>
      <c r="CJ256" s="125"/>
      <c r="CK256" s="125"/>
      <c r="CL256" s="125"/>
      <c r="CM256" s="125"/>
      <c r="CN256" s="125"/>
      <c r="CO256" s="125"/>
      <c r="CP256" s="125"/>
      <c r="CQ256" s="125"/>
      <c r="CR256" s="125"/>
      <c r="CS256" s="125"/>
      <c r="CT256" s="125"/>
      <c r="CU256" s="125"/>
      <c r="CV256" s="125"/>
      <c r="CW256" s="125"/>
      <c r="CX256" s="125"/>
      <c r="CY256" s="125"/>
      <c r="CZ256" s="125"/>
      <c r="DA256" s="125"/>
      <c r="DB256" s="125"/>
      <c r="DC256" s="125"/>
      <c r="DD256" s="125"/>
      <c r="DE256" s="125"/>
      <c r="DF256" s="125"/>
      <c r="DG256" s="125"/>
      <c r="DH256" s="125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IG256" s="9"/>
      <c r="IH256" s="9"/>
      <c r="II256" s="9"/>
      <c r="IJ256" s="9"/>
    </row>
    <row r="257" spans="3:244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125"/>
      <c r="CB257" s="125"/>
      <c r="CC257" s="125"/>
      <c r="CD257" s="125"/>
      <c r="CE257" s="125"/>
      <c r="CF257" s="125"/>
      <c r="CG257" s="125"/>
      <c r="CH257" s="125"/>
      <c r="CI257" s="125"/>
      <c r="CJ257" s="125"/>
      <c r="CK257" s="125"/>
      <c r="CL257" s="125"/>
      <c r="CM257" s="125"/>
      <c r="CN257" s="125"/>
      <c r="CO257" s="125"/>
      <c r="CP257" s="125"/>
      <c r="CQ257" s="125"/>
      <c r="CR257" s="125"/>
      <c r="CS257" s="125"/>
      <c r="CT257" s="125"/>
      <c r="CU257" s="125"/>
      <c r="CV257" s="125"/>
      <c r="CW257" s="125"/>
      <c r="CX257" s="125"/>
      <c r="CY257" s="125"/>
      <c r="CZ257" s="125"/>
      <c r="DA257" s="125"/>
      <c r="DB257" s="125"/>
      <c r="DC257" s="125"/>
      <c r="DD257" s="125"/>
      <c r="DE257" s="125"/>
      <c r="DF257" s="125"/>
      <c r="DG257" s="125"/>
      <c r="DH257" s="125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IG257" s="9"/>
      <c r="IH257" s="9"/>
      <c r="II257" s="9"/>
      <c r="IJ257" s="9"/>
    </row>
    <row r="258" spans="3:244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125"/>
      <c r="CB258" s="125"/>
      <c r="CC258" s="125"/>
      <c r="CD258" s="125"/>
      <c r="CE258" s="125"/>
      <c r="CF258" s="125"/>
      <c r="CG258" s="125"/>
      <c r="CH258" s="125"/>
      <c r="CI258" s="125"/>
      <c r="CJ258" s="125"/>
      <c r="CK258" s="125"/>
      <c r="CL258" s="125"/>
      <c r="CM258" s="125"/>
      <c r="CN258" s="125"/>
      <c r="CO258" s="125"/>
      <c r="CP258" s="125"/>
      <c r="CQ258" s="125"/>
      <c r="CR258" s="125"/>
      <c r="CS258" s="125"/>
      <c r="CT258" s="125"/>
      <c r="CU258" s="125"/>
      <c r="CV258" s="125"/>
      <c r="CW258" s="125"/>
      <c r="CX258" s="125"/>
      <c r="CY258" s="125"/>
      <c r="CZ258" s="125"/>
      <c r="DA258" s="125"/>
      <c r="DB258" s="125"/>
      <c r="DC258" s="125"/>
      <c r="DD258" s="125"/>
      <c r="DE258" s="125"/>
      <c r="DF258" s="125"/>
      <c r="DG258" s="125"/>
      <c r="DH258" s="125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IG258" s="9"/>
      <c r="IH258" s="9"/>
      <c r="II258" s="9"/>
      <c r="IJ258" s="9"/>
    </row>
    <row r="259" spans="3:244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125"/>
      <c r="CB259" s="125"/>
      <c r="CC259" s="125"/>
      <c r="CD259" s="125"/>
      <c r="CE259" s="125"/>
      <c r="CF259" s="125"/>
      <c r="CG259" s="125"/>
      <c r="CH259" s="125"/>
      <c r="CI259" s="125"/>
      <c r="CJ259" s="125"/>
      <c r="CK259" s="125"/>
      <c r="CL259" s="125"/>
      <c r="CM259" s="125"/>
      <c r="CN259" s="125"/>
      <c r="CO259" s="125"/>
      <c r="CP259" s="125"/>
      <c r="CQ259" s="125"/>
      <c r="CR259" s="125"/>
      <c r="CS259" s="125"/>
      <c r="CT259" s="125"/>
      <c r="CU259" s="125"/>
      <c r="CV259" s="125"/>
      <c r="CW259" s="125"/>
      <c r="CX259" s="125"/>
      <c r="CY259" s="125"/>
      <c r="CZ259" s="125"/>
      <c r="DA259" s="125"/>
      <c r="DB259" s="125"/>
      <c r="DC259" s="125"/>
      <c r="DD259" s="125"/>
      <c r="DE259" s="125"/>
      <c r="DF259" s="125"/>
      <c r="DG259" s="125"/>
      <c r="DH259" s="125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IG259" s="9"/>
      <c r="IH259" s="9"/>
      <c r="II259" s="9"/>
      <c r="IJ259" s="9"/>
    </row>
    <row r="260" spans="3:244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125"/>
      <c r="CB260" s="125"/>
      <c r="CC260" s="125"/>
      <c r="CD260" s="125"/>
      <c r="CE260" s="125"/>
      <c r="CF260" s="125"/>
      <c r="CG260" s="125"/>
      <c r="CH260" s="125"/>
      <c r="CI260" s="125"/>
      <c r="CJ260" s="125"/>
      <c r="CK260" s="125"/>
      <c r="CL260" s="125"/>
      <c r="CM260" s="125"/>
      <c r="CN260" s="125"/>
      <c r="CO260" s="125"/>
      <c r="CP260" s="125"/>
      <c r="CQ260" s="125"/>
      <c r="CR260" s="125"/>
      <c r="CS260" s="125"/>
      <c r="CT260" s="125"/>
      <c r="CU260" s="125"/>
      <c r="CV260" s="125"/>
      <c r="CW260" s="125"/>
      <c r="CX260" s="125"/>
      <c r="CY260" s="125"/>
      <c r="CZ260" s="125"/>
      <c r="DA260" s="125"/>
      <c r="DB260" s="125"/>
      <c r="DC260" s="125"/>
      <c r="DD260" s="125"/>
      <c r="DE260" s="125"/>
      <c r="DF260" s="125"/>
      <c r="DG260" s="125"/>
      <c r="DH260" s="125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IG260" s="9"/>
      <c r="IH260" s="9"/>
      <c r="II260" s="9"/>
      <c r="IJ260" s="9"/>
    </row>
    <row r="261" spans="3:244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125"/>
      <c r="CB261" s="125"/>
      <c r="CC261" s="125"/>
      <c r="CD261" s="125"/>
      <c r="CE261" s="125"/>
      <c r="CF261" s="125"/>
      <c r="CG261" s="125"/>
      <c r="CH261" s="125"/>
      <c r="CI261" s="125"/>
      <c r="CJ261" s="125"/>
      <c r="CK261" s="125"/>
      <c r="CL261" s="125"/>
      <c r="CM261" s="125"/>
      <c r="CN261" s="125"/>
      <c r="CO261" s="125"/>
      <c r="CP261" s="125"/>
      <c r="CQ261" s="125"/>
      <c r="CR261" s="125"/>
      <c r="CS261" s="125"/>
      <c r="CT261" s="125"/>
      <c r="CU261" s="125"/>
      <c r="CV261" s="125"/>
      <c r="CW261" s="125"/>
      <c r="CX261" s="125"/>
      <c r="CY261" s="125"/>
      <c r="CZ261" s="125"/>
      <c r="DA261" s="125"/>
      <c r="DB261" s="125"/>
      <c r="DC261" s="125"/>
      <c r="DD261" s="125"/>
      <c r="DE261" s="125"/>
      <c r="DF261" s="125"/>
      <c r="DG261" s="125"/>
      <c r="DH261" s="125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IG261" s="9"/>
      <c r="IH261" s="9"/>
      <c r="II261" s="9"/>
      <c r="IJ261" s="9"/>
    </row>
    <row r="262" spans="3:244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125"/>
      <c r="CB262" s="125"/>
      <c r="CC262" s="125"/>
      <c r="CD262" s="125"/>
      <c r="CE262" s="125"/>
      <c r="CF262" s="125"/>
      <c r="CG262" s="125"/>
      <c r="CH262" s="125"/>
      <c r="CI262" s="125"/>
      <c r="CJ262" s="125"/>
      <c r="CK262" s="125"/>
      <c r="CL262" s="125"/>
      <c r="CM262" s="125"/>
      <c r="CN262" s="125"/>
      <c r="CO262" s="125"/>
      <c r="CP262" s="125"/>
      <c r="CQ262" s="125"/>
      <c r="CR262" s="125"/>
      <c r="CS262" s="125"/>
      <c r="CT262" s="125"/>
      <c r="CU262" s="125"/>
      <c r="CV262" s="125"/>
      <c r="CW262" s="125"/>
      <c r="CX262" s="125"/>
      <c r="CY262" s="125"/>
      <c r="CZ262" s="125"/>
      <c r="DA262" s="125"/>
      <c r="DB262" s="125"/>
      <c r="DC262" s="125"/>
      <c r="DD262" s="125"/>
      <c r="DE262" s="125"/>
      <c r="DF262" s="125"/>
      <c r="DG262" s="125"/>
      <c r="DH262" s="125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IG262" s="9"/>
      <c r="IH262" s="9"/>
      <c r="II262" s="9"/>
      <c r="IJ262" s="9"/>
    </row>
    <row r="263" spans="3:244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125"/>
      <c r="CB263" s="125"/>
      <c r="CC263" s="125"/>
      <c r="CD263" s="125"/>
      <c r="CE263" s="125"/>
      <c r="CF263" s="125"/>
      <c r="CG263" s="125"/>
      <c r="CH263" s="125"/>
      <c r="CI263" s="125"/>
      <c r="CJ263" s="125"/>
      <c r="CK263" s="125"/>
      <c r="CL263" s="125"/>
      <c r="CM263" s="125"/>
      <c r="CN263" s="125"/>
      <c r="CO263" s="125"/>
      <c r="CP263" s="125"/>
      <c r="CQ263" s="125"/>
      <c r="CR263" s="125"/>
      <c r="CS263" s="125"/>
      <c r="CT263" s="125"/>
      <c r="CU263" s="125"/>
      <c r="CV263" s="125"/>
      <c r="CW263" s="125"/>
      <c r="CX263" s="125"/>
      <c r="CY263" s="125"/>
      <c r="CZ263" s="125"/>
      <c r="DA263" s="125"/>
      <c r="DB263" s="125"/>
      <c r="DC263" s="125"/>
      <c r="DD263" s="125"/>
      <c r="DE263" s="125"/>
      <c r="DF263" s="125"/>
      <c r="DG263" s="125"/>
      <c r="DH263" s="125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IG263" s="9"/>
      <c r="IH263" s="9"/>
      <c r="II263" s="9"/>
      <c r="IJ263" s="9"/>
    </row>
    <row r="264" spans="3:244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125"/>
      <c r="CB264" s="125"/>
      <c r="CC264" s="125"/>
      <c r="CD264" s="125"/>
      <c r="CE264" s="125"/>
      <c r="CF264" s="125"/>
      <c r="CG264" s="125"/>
      <c r="CH264" s="125"/>
      <c r="CI264" s="125"/>
      <c r="CJ264" s="125"/>
      <c r="CK264" s="125"/>
      <c r="CL264" s="125"/>
      <c r="CM264" s="125"/>
      <c r="CN264" s="125"/>
      <c r="CO264" s="125"/>
      <c r="CP264" s="125"/>
      <c r="CQ264" s="125"/>
      <c r="CR264" s="125"/>
      <c r="CS264" s="125"/>
      <c r="CT264" s="125"/>
      <c r="CU264" s="125"/>
      <c r="CV264" s="125"/>
      <c r="CW264" s="125"/>
      <c r="CX264" s="125"/>
      <c r="CY264" s="125"/>
      <c r="CZ264" s="125"/>
      <c r="DA264" s="125"/>
      <c r="DB264" s="125"/>
      <c r="DC264" s="125"/>
      <c r="DD264" s="125"/>
      <c r="DE264" s="125"/>
      <c r="DF264" s="125"/>
      <c r="DG264" s="125"/>
      <c r="DH264" s="125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IG264" s="9"/>
      <c r="IH264" s="9"/>
      <c r="II264" s="9"/>
      <c r="IJ264" s="9"/>
    </row>
    <row r="265" spans="3:244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125"/>
      <c r="CB265" s="125"/>
      <c r="CC265" s="125"/>
      <c r="CD265" s="125"/>
      <c r="CE265" s="125"/>
      <c r="CF265" s="125"/>
      <c r="CG265" s="125"/>
      <c r="CH265" s="125"/>
      <c r="CI265" s="125"/>
      <c r="CJ265" s="125"/>
      <c r="CK265" s="125"/>
      <c r="CL265" s="125"/>
      <c r="CM265" s="125"/>
      <c r="CN265" s="125"/>
      <c r="CO265" s="125"/>
      <c r="CP265" s="125"/>
      <c r="CQ265" s="125"/>
      <c r="CR265" s="125"/>
      <c r="CS265" s="125"/>
      <c r="CT265" s="125"/>
      <c r="CU265" s="125"/>
      <c r="CV265" s="125"/>
      <c r="CW265" s="125"/>
      <c r="CX265" s="125"/>
      <c r="CY265" s="125"/>
      <c r="CZ265" s="125"/>
      <c r="DA265" s="125"/>
      <c r="DB265" s="125"/>
      <c r="DC265" s="125"/>
      <c r="DD265" s="125"/>
      <c r="DE265" s="125"/>
      <c r="DF265" s="125"/>
      <c r="DG265" s="125"/>
      <c r="DH265" s="125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IG265" s="9"/>
      <c r="IH265" s="9"/>
      <c r="II265" s="9"/>
      <c r="IJ265" s="9"/>
    </row>
    <row r="266" spans="3:244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125"/>
      <c r="CB266" s="125"/>
      <c r="CC266" s="125"/>
      <c r="CD266" s="125"/>
      <c r="CE266" s="125"/>
      <c r="CF266" s="125"/>
      <c r="CG266" s="125"/>
      <c r="CH266" s="125"/>
      <c r="CI266" s="125"/>
      <c r="CJ266" s="125"/>
      <c r="CK266" s="125"/>
      <c r="CL266" s="125"/>
      <c r="CM266" s="125"/>
      <c r="CN266" s="125"/>
      <c r="CO266" s="125"/>
      <c r="CP266" s="125"/>
      <c r="CQ266" s="125"/>
      <c r="CR266" s="125"/>
      <c r="CS266" s="125"/>
      <c r="CT266" s="125"/>
      <c r="CU266" s="125"/>
      <c r="CV266" s="125"/>
      <c r="CW266" s="125"/>
      <c r="CX266" s="125"/>
      <c r="CY266" s="125"/>
      <c r="CZ266" s="125"/>
      <c r="DA266" s="125"/>
      <c r="DB266" s="125"/>
      <c r="DC266" s="125"/>
      <c r="DD266" s="125"/>
      <c r="DE266" s="125"/>
      <c r="DF266" s="125"/>
      <c r="DG266" s="125"/>
      <c r="DH266" s="125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IG266" s="9"/>
      <c r="IH266" s="9"/>
      <c r="II266" s="9"/>
      <c r="IJ266" s="9"/>
    </row>
    <row r="267" spans="3:244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125"/>
      <c r="CB267" s="125"/>
      <c r="CC267" s="125"/>
      <c r="CD267" s="125"/>
      <c r="CE267" s="125"/>
      <c r="CF267" s="125"/>
      <c r="CG267" s="125"/>
      <c r="CH267" s="125"/>
      <c r="CI267" s="125"/>
      <c r="CJ267" s="125"/>
      <c r="CK267" s="125"/>
      <c r="CL267" s="125"/>
      <c r="CM267" s="125"/>
      <c r="CN267" s="125"/>
      <c r="CO267" s="125"/>
      <c r="CP267" s="125"/>
      <c r="CQ267" s="125"/>
      <c r="CR267" s="125"/>
      <c r="CS267" s="125"/>
      <c r="CT267" s="125"/>
      <c r="CU267" s="125"/>
      <c r="CV267" s="125"/>
      <c r="CW267" s="125"/>
      <c r="CX267" s="125"/>
      <c r="CY267" s="125"/>
      <c r="CZ267" s="125"/>
      <c r="DA267" s="125"/>
      <c r="DB267" s="125"/>
      <c r="DC267" s="125"/>
      <c r="DD267" s="125"/>
      <c r="DE267" s="125"/>
      <c r="DF267" s="125"/>
      <c r="DG267" s="125"/>
      <c r="DH267" s="125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IG267" s="9"/>
      <c r="IH267" s="9"/>
      <c r="II267" s="9"/>
      <c r="IJ267" s="9"/>
    </row>
    <row r="268" spans="3:244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125"/>
      <c r="CB268" s="125"/>
      <c r="CC268" s="125"/>
      <c r="CD268" s="125"/>
      <c r="CE268" s="125"/>
      <c r="CF268" s="125"/>
      <c r="CG268" s="125"/>
      <c r="CH268" s="125"/>
      <c r="CI268" s="125"/>
      <c r="CJ268" s="125"/>
      <c r="CK268" s="125"/>
      <c r="CL268" s="125"/>
      <c r="CM268" s="125"/>
      <c r="CN268" s="125"/>
      <c r="CO268" s="125"/>
      <c r="CP268" s="125"/>
      <c r="CQ268" s="125"/>
      <c r="CR268" s="125"/>
      <c r="CS268" s="125"/>
      <c r="CT268" s="125"/>
      <c r="CU268" s="125"/>
      <c r="CV268" s="125"/>
      <c r="CW268" s="125"/>
      <c r="CX268" s="125"/>
      <c r="CY268" s="125"/>
      <c r="CZ268" s="125"/>
      <c r="DA268" s="125"/>
      <c r="DB268" s="125"/>
      <c r="DC268" s="125"/>
      <c r="DD268" s="125"/>
      <c r="DE268" s="125"/>
      <c r="DF268" s="125"/>
      <c r="DG268" s="125"/>
      <c r="DH268" s="125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IG268" s="9"/>
      <c r="IH268" s="9"/>
      <c r="II268" s="9"/>
      <c r="IJ268" s="9"/>
    </row>
    <row r="269" spans="3:244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125"/>
      <c r="CB269" s="125"/>
      <c r="CC269" s="125"/>
      <c r="CD269" s="125"/>
      <c r="CE269" s="125"/>
      <c r="CF269" s="125"/>
      <c r="CG269" s="125"/>
      <c r="CH269" s="125"/>
      <c r="CI269" s="125"/>
      <c r="CJ269" s="125"/>
      <c r="CK269" s="125"/>
      <c r="CL269" s="125"/>
      <c r="CM269" s="125"/>
      <c r="CN269" s="125"/>
      <c r="CO269" s="125"/>
      <c r="CP269" s="125"/>
      <c r="CQ269" s="125"/>
      <c r="CR269" s="125"/>
      <c r="CS269" s="125"/>
      <c r="CT269" s="125"/>
      <c r="CU269" s="125"/>
      <c r="CV269" s="125"/>
      <c r="CW269" s="125"/>
      <c r="CX269" s="125"/>
      <c r="CY269" s="125"/>
      <c r="CZ269" s="125"/>
      <c r="DA269" s="125"/>
      <c r="DB269" s="125"/>
      <c r="DC269" s="125"/>
      <c r="DD269" s="125"/>
      <c r="DE269" s="125"/>
      <c r="DF269" s="125"/>
      <c r="DG269" s="125"/>
      <c r="DH269" s="125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IG269" s="9"/>
      <c r="IH269" s="9"/>
      <c r="II269" s="9"/>
      <c r="IJ269" s="9"/>
    </row>
    <row r="270" spans="3:244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125"/>
      <c r="CB270" s="125"/>
      <c r="CC270" s="125"/>
      <c r="CD270" s="125"/>
      <c r="CE270" s="125"/>
      <c r="CF270" s="125"/>
      <c r="CG270" s="125"/>
      <c r="CH270" s="125"/>
      <c r="CI270" s="125"/>
      <c r="CJ270" s="125"/>
      <c r="CK270" s="125"/>
      <c r="CL270" s="125"/>
      <c r="CM270" s="125"/>
      <c r="CN270" s="125"/>
      <c r="CO270" s="125"/>
      <c r="CP270" s="125"/>
      <c r="CQ270" s="125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  <c r="DB270" s="125"/>
      <c r="DC270" s="125"/>
      <c r="DD270" s="125"/>
      <c r="DE270" s="125"/>
      <c r="DF270" s="125"/>
      <c r="DG270" s="125"/>
      <c r="DH270" s="125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IG270" s="9"/>
      <c r="IH270" s="9"/>
      <c r="II270" s="9"/>
      <c r="IJ270" s="9"/>
    </row>
    <row r="271" spans="3:244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125"/>
      <c r="CB271" s="125"/>
      <c r="CC271" s="125"/>
      <c r="CD271" s="125"/>
      <c r="CE271" s="125"/>
      <c r="CF271" s="125"/>
      <c r="CG271" s="125"/>
      <c r="CH271" s="125"/>
      <c r="CI271" s="125"/>
      <c r="CJ271" s="125"/>
      <c r="CK271" s="125"/>
      <c r="CL271" s="125"/>
      <c r="CM271" s="125"/>
      <c r="CN271" s="125"/>
      <c r="CO271" s="125"/>
      <c r="CP271" s="125"/>
      <c r="CQ271" s="125"/>
      <c r="CR271" s="125"/>
      <c r="CS271" s="125"/>
      <c r="CT271" s="125"/>
      <c r="CU271" s="125"/>
      <c r="CV271" s="125"/>
      <c r="CW271" s="125"/>
      <c r="CX271" s="125"/>
      <c r="CY271" s="125"/>
      <c r="CZ271" s="125"/>
      <c r="DA271" s="125"/>
      <c r="DB271" s="125"/>
      <c r="DC271" s="125"/>
      <c r="DD271" s="125"/>
      <c r="DE271" s="125"/>
      <c r="DF271" s="125"/>
      <c r="DG271" s="125"/>
      <c r="DH271" s="125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IG271" s="9"/>
      <c r="IH271" s="9"/>
      <c r="II271" s="9"/>
      <c r="IJ271" s="9"/>
    </row>
    <row r="272" spans="3:244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125"/>
      <c r="CB272" s="125"/>
      <c r="CC272" s="125"/>
      <c r="CD272" s="125"/>
      <c r="CE272" s="125"/>
      <c r="CF272" s="125"/>
      <c r="CG272" s="125"/>
      <c r="CH272" s="125"/>
      <c r="CI272" s="125"/>
      <c r="CJ272" s="125"/>
      <c r="CK272" s="125"/>
      <c r="CL272" s="125"/>
      <c r="CM272" s="125"/>
      <c r="CN272" s="125"/>
      <c r="CO272" s="125"/>
      <c r="CP272" s="125"/>
      <c r="CQ272" s="125"/>
      <c r="CR272" s="125"/>
      <c r="CS272" s="125"/>
      <c r="CT272" s="125"/>
      <c r="CU272" s="125"/>
      <c r="CV272" s="125"/>
      <c r="CW272" s="125"/>
      <c r="CX272" s="125"/>
      <c r="CY272" s="125"/>
      <c r="CZ272" s="125"/>
      <c r="DA272" s="125"/>
      <c r="DB272" s="125"/>
      <c r="DC272" s="125"/>
      <c r="DD272" s="125"/>
      <c r="DE272" s="125"/>
      <c r="DF272" s="125"/>
      <c r="DG272" s="125"/>
      <c r="DH272" s="125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IG272" s="9"/>
      <c r="IH272" s="9"/>
      <c r="II272" s="9"/>
      <c r="IJ272" s="9"/>
    </row>
    <row r="273" spans="3:244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125"/>
      <c r="CB273" s="125"/>
      <c r="CC273" s="125"/>
      <c r="CD273" s="125"/>
      <c r="CE273" s="125"/>
      <c r="CF273" s="125"/>
      <c r="CG273" s="125"/>
      <c r="CH273" s="125"/>
      <c r="CI273" s="125"/>
      <c r="CJ273" s="125"/>
      <c r="CK273" s="125"/>
      <c r="CL273" s="125"/>
      <c r="CM273" s="125"/>
      <c r="CN273" s="125"/>
      <c r="CO273" s="125"/>
      <c r="CP273" s="125"/>
      <c r="CQ273" s="125"/>
      <c r="CR273" s="125"/>
      <c r="CS273" s="125"/>
      <c r="CT273" s="125"/>
      <c r="CU273" s="125"/>
      <c r="CV273" s="125"/>
      <c r="CW273" s="125"/>
      <c r="CX273" s="125"/>
      <c r="CY273" s="125"/>
      <c r="CZ273" s="125"/>
      <c r="DA273" s="125"/>
      <c r="DB273" s="125"/>
      <c r="DC273" s="125"/>
      <c r="DD273" s="125"/>
      <c r="DE273" s="125"/>
      <c r="DF273" s="125"/>
      <c r="DG273" s="125"/>
      <c r="DH273" s="125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IG273" s="9"/>
      <c r="IH273" s="9"/>
      <c r="II273" s="9"/>
      <c r="IJ273" s="9"/>
    </row>
    <row r="274" spans="3:244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125"/>
      <c r="CB274" s="125"/>
      <c r="CC274" s="125"/>
      <c r="CD274" s="125"/>
      <c r="CE274" s="125"/>
      <c r="CF274" s="125"/>
      <c r="CG274" s="125"/>
      <c r="CH274" s="125"/>
      <c r="CI274" s="125"/>
      <c r="CJ274" s="125"/>
      <c r="CK274" s="125"/>
      <c r="CL274" s="125"/>
      <c r="CM274" s="125"/>
      <c r="CN274" s="125"/>
      <c r="CO274" s="125"/>
      <c r="CP274" s="125"/>
      <c r="CQ274" s="125"/>
      <c r="CR274" s="125"/>
      <c r="CS274" s="125"/>
      <c r="CT274" s="125"/>
      <c r="CU274" s="125"/>
      <c r="CV274" s="125"/>
      <c r="CW274" s="125"/>
      <c r="CX274" s="125"/>
      <c r="CY274" s="125"/>
      <c r="CZ274" s="125"/>
      <c r="DA274" s="125"/>
      <c r="DB274" s="125"/>
      <c r="DC274" s="125"/>
      <c r="DD274" s="125"/>
      <c r="DE274" s="125"/>
      <c r="DF274" s="125"/>
      <c r="DG274" s="125"/>
      <c r="DH274" s="125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IG274" s="9"/>
      <c r="IH274" s="9"/>
      <c r="II274" s="9"/>
      <c r="IJ274" s="9"/>
    </row>
    <row r="275" spans="3:244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125"/>
      <c r="CB275" s="125"/>
      <c r="CC275" s="125"/>
      <c r="CD275" s="125"/>
      <c r="CE275" s="125"/>
      <c r="CF275" s="125"/>
      <c r="CG275" s="125"/>
      <c r="CH275" s="125"/>
      <c r="CI275" s="125"/>
      <c r="CJ275" s="125"/>
      <c r="CK275" s="125"/>
      <c r="CL275" s="125"/>
      <c r="CM275" s="125"/>
      <c r="CN275" s="125"/>
      <c r="CO275" s="125"/>
      <c r="CP275" s="125"/>
      <c r="CQ275" s="125"/>
      <c r="CR275" s="125"/>
      <c r="CS275" s="125"/>
      <c r="CT275" s="125"/>
      <c r="CU275" s="125"/>
      <c r="CV275" s="125"/>
      <c r="CW275" s="125"/>
      <c r="CX275" s="125"/>
      <c r="CY275" s="125"/>
      <c r="CZ275" s="125"/>
      <c r="DA275" s="125"/>
      <c r="DB275" s="125"/>
      <c r="DC275" s="125"/>
      <c r="DD275" s="125"/>
      <c r="DE275" s="125"/>
      <c r="DF275" s="125"/>
      <c r="DG275" s="125"/>
      <c r="DH275" s="125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IG275" s="9"/>
      <c r="IH275" s="9"/>
      <c r="II275" s="9"/>
      <c r="IJ275" s="9"/>
    </row>
    <row r="276" spans="3:244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125"/>
      <c r="CB276" s="125"/>
      <c r="CC276" s="125"/>
      <c r="CD276" s="125"/>
      <c r="CE276" s="125"/>
      <c r="CF276" s="125"/>
      <c r="CG276" s="125"/>
      <c r="CH276" s="125"/>
      <c r="CI276" s="125"/>
      <c r="CJ276" s="125"/>
      <c r="CK276" s="125"/>
      <c r="CL276" s="125"/>
      <c r="CM276" s="125"/>
      <c r="CN276" s="125"/>
      <c r="CO276" s="125"/>
      <c r="CP276" s="125"/>
      <c r="CQ276" s="125"/>
      <c r="CR276" s="125"/>
      <c r="CS276" s="125"/>
      <c r="CT276" s="125"/>
      <c r="CU276" s="125"/>
      <c r="CV276" s="125"/>
      <c r="CW276" s="125"/>
      <c r="CX276" s="125"/>
      <c r="CY276" s="125"/>
      <c r="CZ276" s="125"/>
      <c r="DA276" s="125"/>
      <c r="DB276" s="125"/>
      <c r="DC276" s="125"/>
      <c r="DD276" s="125"/>
      <c r="DE276" s="125"/>
      <c r="DF276" s="125"/>
      <c r="DG276" s="125"/>
      <c r="DH276" s="125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IG276" s="9"/>
      <c r="IH276" s="9"/>
      <c r="II276" s="9"/>
      <c r="IJ276" s="9"/>
    </row>
    <row r="277" spans="3:244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125"/>
      <c r="CB277" s="125"/>
      <c r="CC277" s="125"/>
      <c r="CD277" s="125"/>
      <c r="CE277" s="125"/>
      <c r="CF277" s="125"/>
      <c r="CG277" s="125"/>
      <c r="CH277" s="125"/>
      <c r="CI277" s="125"/>
      <c r="CJ277" s="125"/>
      <c r="CK277" s="125"/>
      <c r="CL277" s="125"/>
      <c r="CM277" s="125"/>
      <c r="CN277" s="125"/>
      <c r="CO277" s="125"/>
      <c r="CP277" s="125"/>
      <c r="CQ277" s="125"/>
      <c r="CR277" s="125"/>
      <c r="CS277" s="125"/>
      <c r="CT277" s="125"/>
      <c r="CU277" s="125"/>
      <c r="CV277" s="125"/>
      <c r="CW277" s="125"/>
      <c r="CX277" s="125"/>
      <c r="CY277" s="125"/>
      <c r="CZ277" s="125"/>
      <c r="DA277" s="125"/>
      <c r="DB277" s="125"/>
      <c r="DC277" s="125"/>
      <c r="DD277" s="125"/>
      <c r="DE277" s="125"/>
      <c r="DF277" s="125"/>
      <c r="DG277" s="125"/>
      <c r="DH277" s="125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IG277" s="9"/>
      <c r="IH277" s="9"/>
      <c r="II277" s="9"/>
      <c r="IJ277" s="9"/>
    </row>
  </sheetData>
  <dataConsolidate/>
  <mergeCells count="27">
    <mergeCell ref="C3:C4"/>
    <mergeCell ref="F3:F4"/>
    <mergeCell ref="I3:I4"/>
    <mergeCell ref="H3:H4"/>
    <mergeCell ref="G3:G4"/>
    <mergeCell ref="D3:D4"/>
    <mergeCell ref="E3:E4"/>
    <mergeCell ref="J3:J4"/>
    <mergeCell ref="L3:L4"/>
    <mergeCell ref="M3:M4"/>
    <mergeCell ref="N3:N4"/>
    <mergeCell ref="K3:K4"/>
    <mergeCell ref="HA2:HA4"/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U3:U4"/>
    <mergeCell ref="T3:T4"/>
    <mergeCell ref="S3:S4"/>
    <mergeCell ref="R3:R4"/>
  </mergeCells>
  <phoneticPr fontId="10" type="noConversion"/>
  <printOptions horizontalCentered="1" gridLines="1" gridLinesSet="0"/>
  <pageMargins left="0.62992125984251968" right="0.43307086614173229" top="1.0629921259842521" bottom="0.43307086614173229" header="0.35433070866141736" footer="0.15748031496062992"/>
  <pageSetup paperSize="9" scale="70" orientation="landscape" horizontalDpi="4294967293" r:id="rId1"/>
  <headerFooter alignWithMargins="0">
    <oddHeader xml:space="preserve">&amp;C&amp;"Arial,Negrita"&amp;12Estadística U.D.ALZIRA
Temporada 1998-99
3ª divisió, grup VI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opLeftCell="A6" zoomScale="67" workbookViewId="0">
      <pane xSplit="1" topLeftCell="B1" activePane="topRight" state="frozen"/>
      <selection activeCell="A8" sqref="A8"/>
      <selection pane="topRight" activeCell="I2" sqref="I2:I50"/>
    </sheetView>
  </sheetViews>
  <sheetFormatPr baseColWidth="10" defaultRowHeight="12.75"/>
  <cols>
    <col min="1" max="1" width="17.85546875" style="9" bestFit="1" customWidth="1"/>
    <col min="2" max="8" width="11.42578125" style="12"/>
    <col min="9" max="16384" width="11.42578125" style="9"/>
  </cols>
  <sheetData>
    <row r="1" spans="1:15" s="14" customFormat="1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15" s="13" customFormat="1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I2" s="270" t="s">
        <v>64</v>
      </c>
    </row>
    <row r="3" spans="1:15" s="10" customFormat="1" ht="13.5" thickTop="1">
      <c r="A3" s="65" t="str">
        <f>'U.E. ALZIRA'!X3</f>
        <v>Alaquàs</v>
      </c>
      <c r="B3" s="31"/>
      <c r="C3" s="16"/>
      <c r="D3" s="25"/>
      <c r="E3" s="22"/>
      <c r="F3" s="16"/>
      <c r="G3" s="17"/>
      <c r="H3" s="10">
        <f>SUM(B3:G3)</f>
        <v>0</v>
      </c>
      <c r="I3" s="10">
        <v>1</v>
      </c>
    </row>
    <row r="4" spans="1:15" s="10" customFormat="1">
      <c r="A4" s="65" t="str">
        <f>'U.E. ALZIRA'!Y3</f>
        <v>Pinós</v>
      </c>
      <c r="B4" s="32"/>
      <c r="C4" s="8"/>
      <c r="D4" s="7"/>
      <c r="E4" s="33"/>
      <c r="F4" s="8"/>
      <c r="G4" s="34"/>
      <c r="H4" s="10">
        <f t="shared" ref="H4:H50" si="0">SUM(B4:G4)</f>
        <v>0</v>
      </c>
      <c r="I4" s="12">
        <v>2</v>
      </c>
      <c r="J4" s="11"/>
      <c r="K4" s="11"/>
      <c r="L4" s="11"/>
      <c r="M4" s="11"/>
      <c r="N4" s="11"/>
      <c r="O4" s="11"/>
    </row>
    <row r="5" spans="1:15" s="12" customFormat="1">
      <c r="A5" s="65" t="str">
        <f>'U.E. ALZIRA'!Z3</f>
        <v>Gandia</v>
      </c>
      <c r="B5" s="32"/>
      <c r="C5" s="8"/>
      <c r="D5" s="7"/>
      <c r="E5" s="33"/>
      <c r="F5" s="8"/>
      <c r="G5" s="34"/>
      <c r="H5" s="10">
        <f t="shared" si="0"/>
        <v>0</v>
      </c>
      <c r="I5" s="10">
        <v>3</v>
      </c>
      <c r="J5" s="128"/>
      <c r="K5" s="11"/>
      <c r="L5" s="11"/>
      <c r="M5" s="11"/>
      <c r="N5" s="11"/>
      <c r="O5" s="11"/>
    </row>
    <row r="6" spans="1:15" s="11" customFormat="1">
      <c r="A6" s="65" t="str">
        <f>'U.E. ALZIRA'!AA3</f>
        <v>Carcaixent</v>
      </c>
      <c r="B6" s="32"/>
      <c r="C6" s="8"/>
      <c r="D6" s="7"/>
      <c r="E6" s="33"/>
      <c r="F6" s="8"/>
      <c r="G6" s="34"/>
      <c r="H6" s="10">
        <f t="shared" si="0"/>
        <v>0</v>
      </c>
      <c r="I6" s="12">
        <v>4</v>
      </c>
    </row>
    <row r="7" spans="1:15" s="12" customFormat="1">
      <c r="A7" s="65" t="str">
        <f>'U.E. ALZIRA'!AB3</f>
        <v>Picassent</v>
      </c>
      <c r="B7" s="32"/>
      <c r="C7" s="8"/>
      <c r="D7" s="7"/>
      <c r="E7" s="33"/>
      <c r="F7" s="8"/>
      <c r="G7" s="34"/>
      <c r="H7" s="10">
        <f t="shared" si="0"/>
        <v>0</v>
      </c>
      <c r="I7" s="10">
        <v>5</v>
      </c>
      <c r="J7" s="11"/>
      <c r="K7" s="11"/>
      <c r="L7" s="11"/>
      <c r="M7" s="11"/>
      <c r="N7" s="11"/>
      <c r="O7" s="11"/>
    </row>
    <row r="8" spans="1:15" s="11" customFormat="1">
      <c r="A8" s="65" t="str">
        <f>'U.E. ALZIRA'!AC3</f>
        <v>Mutxamel</v>
      </c>
      <c r="B8" s="32"/>
      <c r="C8" s="8"/>
      <c r="D8" s="7"/>
      <c r="E8" s="33"/>
      <c r="F8" s="8"/>
      <c r="G8" s="34"/>
      <c r="H8" s="10">
        <f t="shared" si="0"/>
        <v>0</v>
      </c>
      <c r="I8" s="12">
        <v>6</v>
      </c>
    </row>
    <row r="9" spans="1:15" s="12" customFormat="1">
      <c r="A9" s="65" t="str">
        <f>'U.E. ALZIRA'!AD3</f>
        <v>Eldenc</v>
      </c>
      <c r="B9" s="32"/>
      <c r="C9" s="8"/>
      <c r="D9" s="7"/>
      <c r="E9" s="33"/>
      <c r="F9" s="8"/>
      <c r="G9" s="34"/>
      <c r="H9" s="10">
        <f t="shared" si="0"/>
        <v>0</v>
      </c>
      <c r="I9" s="10">
        <v>7</v>
      </c>
      <c r="J9" s="9"/>
      <c r="K9" s="9"/>
      <c r="L9" s="9"/>
      <c r="M9" s="9"/>
      <c r="N9" s="9"/>
      <c r="O9" s="9"/>
    </row>
    <row r="10" spans="1:15">
      <c r="A10" s="65" t="str">
        <f>'U.E. ALZIRA'!AE3</f>
        <v>Sueca</v>
      </c>
      <c r="B10" s="32"/>
      <c r="C10" s="8"/>
      <c r="D10" s="7"/>
      <c r="E10" s="33"/>
      <c r="F10" s="8"/>
      <c r="G10" s="34"/>
      <c r="H10" s="10">
        <f t="shared" si="0"/>
        <v>0</v>
      </c>
      <c r="I10" s="12">
        <v>8</v>
      </c>
    </row>
    <row r="11" spans="1:15" s="12" customFormat="1">
      <c r="A11" s="65" t="str">
        <f>'U.E. ALZIRA'!AF3</f>
        <v>Alberic</v>
      </c>
      <c r="B11" s="32"/>
      <c r="C11" s="8"/>
      <c r="D11" s="7"/>
      <c r="E11" s="33"/>
      <c r="F11" s="8"/>
      <c r="G11" s="34"/>
      <c r="H11" s="10">
        <f t="shared" si="0"/>
        <v>0</v>
      </c>
      <c r="I11" s="10">
        <v>9</v>
      </c>
      <c r="J11" s="9"/>
      <c r="K11" s="9"/>
      <c r="L11" s="9"/>
      <c r="M11" s="9"/>
      <c r="N11" s="9"/>
      <c r="O11" s="9"/>
    </row>
    <row r="12" spans="1:15">
      <c r="A12" s="65" t="str">
        <f>'U.E. ALZIRA'!AG3</f>
        <v>Ontinyent</v>
      </c>
      <c r="B12" s="32"/>
      <c r="C12" s="8"/>
      <c r="D12" s="7"/>
      <c r="E12" s="33"/>
      <c r="F12" s="8"/>
      <c r="G12" s="34"/>
      <c r="H12" s="10">
        <f t="shared" si="0"/>
        <v>0</v>
      </c>
      <c r="I12" s="12">
        <v>10</v>
      </c>
    </row>
    <row r="13" spans="1:15" s="12" customFormat="1">
      <c r="A13" s="65" t="str">
        <f>'U.E. ALZIRA'!AH3</f>
        <v>Foios</v>
      </c>
      <c r="B13" s="32"/>
      <c r="C13" s="8"/>
      <c r="D13" s="7"/>
      <c r="E13" s="33"/>
      <c r="F13" s="8"/>
      <c r="G13" s="34"/>
      <c r="H13" s="10">
        <f t="shared" si="0"/>
        <v>0</v>
      </c>
      <c r="I13" s="10">
        <v>11</v>
      </c>
      <c r="J13" s="9"/>
      <c r="K13" s="9"/>
      <c r="L13" s="9"/>
      <c r="M13" s="9"/>
      <c r="N13" s="9"/>
      <c r="O13" s="9"/>
    </row>
    <row r="14" spans="1:15">
      <c r="A14" s="65" t="str">
        <f>'U.E. ALZIRA'!AI3</f>
        <v>Benicarló</v>
      </c>
      <c r="B14" s="32"/>
      <c r="C14" s="8"/>
      <c r="D14" s="7"/>
      <c r="E14" s="33"/>
      <c r="F14" s="8"/>
      <c r="G14" s="34"/>
      <c r="H14" s="10">
        <f t="shared" si="0"/>
        <v>0</v>
      </c>
      <c r="I14" s="12">
        <v>12</v>
      </c>
    </row>
    <row r="15" spans="1:15" s="12" customFormat="1">
      <c r="A15" s="65" t="str">
        <f>'U.E. ALZIRA'!AJ3</f>
        <v>Oliva</v>
      </c>
      <c r="B15" s="32"/>
      <c r="C15" s="8"/>
      <c r="D15" s="7"/>
      <c r="E15" s="33"/>
      <c r="F15" s="8"/>
      <c r="G15" s="34"/>
      <c r="H15" s="10">
        <f t="shared" si="0"/>
        <v>0</v>
      </c>
      <c r="I15" s="10">
        <v>13</v>
      </c>
      <c r="J15" s="9"/>
      <c r="K15" s="9"/>
      <c r="L15" s="9"/>
      <c r="M15" s="9"/>
      <c r="N15" s="9"/>
      <c r="O15" s="9"/>
    </row>
    <row r="16" spans="1:15">
      <c r="A16" s="65" t="str">
        <f>'U.E. ALZIRA'!AK3</f>
        <v>Villena</v>
      </c>
      <c r="B16" s="32"/>
      <c r="C16" s="8"/>
      <c r="D16" s="7"/>
      <c r="E16" s="33"/>
      <c r="F16" s="8"/>
      <c r="G16" s="34"/>
      <c r="H16" s="10">
        <f t="shared" si="0"/>
        <v>0</v>
      </c>
      <c r="I16" s="12">
        <v>14</v>
      </c>
    </row>
    <row r="17" spans="1:15" s="12" customFormat="1">
      <c r="A17" s="65" t="str">
        <f>'U.E. ALZIRA'!AL3</f>
        <v>Crevillent</v>
      </c>
      <c r="B17" s="32"/>
      <c r="C17" s="8"/>
      <c r="D17" s="7"/>
      <c r="E17" s="33"/>
      <c r="F17" s="8"/>
      <c r="G17" s="34"/>
      <c r="H17" s="10">
        <f t="shared" si="0"/>
        <v>0</v>
      </c>
      <c r="I17" s="10">
        <v>15</v>
      </c>
      <c r="J17" s="9"/>
      <c r="K17" s="9"/>
      <c r="L17" s="9"/>
      <c r="M17" s="9"/>
      <c r="N17" s="9"/>
      <c r="O17" s="9"/>
    </row>
    <row r="18" spans="1:15">
      <c r="A18" s="65" t="str">
        <f>'U.E. ALZIRA'!AM3</f>
        <v>Saguntí</v>
      </c>
      <c r="B18" s="32"/>
      <c r="C18" s="8"/>
      <c r="D18" s="7"/>
      <c r="E18" s="33"/>
      <c r="F18" s="8"/>
      <c r="G18" s="34"/>
      <c r="H18" s="10">
        <f t="shared" si="0"/>
        <v>0</v>
      </c>
      <c r="I18" s="12">
        <v>16</v>
      </c>
    </row>
    <row r="19" spans="1:15" s="12" customFormat="1">
      <c r="A19" s="65" t="str">
        <f>'U.E. ALZIRA'!AN3</f>
        <v>Xàbia</v>
      </c>
      <c r="B19" s="32"/>
      <c r="C19" s="8"/>
      <c r="D19" s="7"/>
      <c r="E19" s="33"/>
      <c r="F19" s="8"/>
      <c r="G19" s="34"/>
      <c r="H19" s="10">
        <f t="shared" si="0"/>
        <v>0</v>
      </c>
      <c r="I19" s="10">
        <v>17</v>
      </c>
      <c r="J19" s="128"/>
      <c r="K19" s="9"/>
      <c r="L19" s="9"/>
      <c r="M19" s="9"/>
      <c r="N19" s="9"/>
      <c r="O19" s="9"/>
    </row>
    <row r="20" spans="1:15">
      <c r="A20" s="65" t="str">
        <f>'U.E. ALZIRA'!AO3</f>
        <v>Calp</v>
      </c>
      <c r="B20" s="32"/>
      <c r="C20" s="8"/>
      <c r="D20" s="7"/>
      <c r="E20" s="33"/>
      <c r="F20" s="8"/>
      <c r="G20" s="34"/>
      <c r="H20" s="10">
        <f t="shared" si="0"/>
        <v>0</v>
      </c>
      <c r="I20" s="12">
        <v>18</v>
      </c>
    </row>
    <row r="21" spans="1:15" s="12" customFormat="1">
      <c r="A21" s="65" t="str">
        <f>'U.E. ALZIRA'!AP3</f>
        <v>Torrent</v>
      </c>
      <c r="B21" s="32"/>
      <c r="C21" s="8"/>
      <c r="D21" s="7"/>
      <c r="E21" s="33"/>
      <c r="F21" s="8"/>
      <c r="G21" s="34"/>
      <c r="H21" s="10">
        <f t="shared" si="0"/>
        <v>0</v>
      </c>
      <c r="I21" s="10">
        <v>19</v>
      </c>
      <c r="J21" s="9"/>
      <c r="K21" s="9"/>
      <c r="L21" s="9"/>
      <c r="M21" s="9"/>
      <c r="N21" s="9"/>
      <c r="O21" s="9"/>
    </row>
    <row r="22" spans="1:15">
      <c r="A22" s="65" t="str">
        <f>'U.E. ALZIRA'!AQ3</f>
        <v>Alaquàs</v>
      </c>
      <c r="B22" s="32"/>
      <c r="C22" s="8"/>
      <c r="D22" s="7"/>
      <c r="E22" s="33"/>
      <c r="F22" s="8"/>
      <c r="G22" s="34"/>
      <c r="H22" s="10">
        <f t="shared" si="0"/>
        <v>0</v>
      </c>
      <c r="I22" s="12">
        <v>20</v>
      </c>
    </row>
    <row r="23" spans="1:15" s="12" customFormat="1">
      <c r="A23" s="65" t="str">
        <f>'U.E. ALZIRA'!AR3</f>
        <v>Pinós</v>
      </c>
      <c r="B23" s="32"/>
      <c r="C23" s="8"/>
      <c r="D23" s="7"/>
      <c r="E23" s="33"/>
      <c r="F23" s="8"/>
      <c r="G23" s="34"/>
      <c r="H23" s="10">
        <f t="shared" si="0"/>
        <v>0</v>
      </c>
      <c r="I23" s="10">
        <v>21</v>
      </c>
      <c r="J23" s="128"/>
      <c r="K23" s="9"/>
      <c r="L23" s="9"/>
      <c r="M23" s="9"/>
      <c r="N23" s="9"/>
      <c r="O23" s="9"/>
    </row>
    <row r="24" spans="1:15">
      <c r="A24" s="65" t="str">
        <f>'U.E. ALZIRA'!AS3</f>
        <v>Gandia</v>
      </c>
      <c r="B24" s="32"/>
      <c r="C24" s="8"/>
      <c r="D24" s="7"/>
      <c r="E24" s="33"/>
      <c r="F24" s="8"/>
      <c r="G24" s="34"/>
      <c r="H24" s="10">
        <f t="shared" si="0"/>
        <v>0</v>
      </c>
      <c r="I24" s="12">
        <v>22</v>
      </c>
    </row>
    <row r="25" spans="1:15" s="12" customFormat="1">
      <c r="A25" s="65" t="str">
        <f>'U.E. ALZIRA'!AT3</f>
        <v>Carcaixent</v>
      </c>
      <c r="B25" s="32"/>
      <c r="C25" s="8"/>
      <c r="D25" s="7"/>
      <c r="E25" s="33"/>
      <c r="F25" s="8"/>
      <c r="G25" s="34"/>
      <c r="H25" s="10">
        <f t="shared" si="0"/>
        <v>0</v>
      </c>
      <c r="I25" s="10">
        <v>23</v>
      </c>
      <c r="J25" s="9"/>
      <c r="K25" s="9"/>
      <c r="L25" s="9"/>
      <c r="M25" s="9"/>
      <c r="N25" s="9"/>
      <c r="O25" s="9"/>
    </row>
    <row r="26" spans="1:15">
      <c r="A26" s="65" t="str">
        <f>'U.E. ALZIRA'!AU3</f>
        <v>Picassent</v>
      </c>
      <c r="B26" s="32"/>
      <c r="C26" s="8"/>
      <c r="D26" s="7"/>
      <c r="E26" s="33"/>
      <c r="F26" s="8"/>
      <c r="G26" s="34"/>
      <c r="H26" s="10">
        <f t="shared" si="0"/>
        <v>0</v>
      </c>
      <c r="I26" s="12">
        <v>24</v>
      </c>
    </row>
    <row r="27" spans="1:15" s="12" customFormat="1">
      <c r="A27" s="65" t="str">
        <f>'U.E. ALZIRA'!AV3</f>
        <v>Mutxamel</v>
      </c>
      <c r="B27" s="32"/>
      <c r="C27" s="8"/>
      <c r="D27" s="7"/>
      <c r="E27" s="33"/>
      <c r="F27" s="8"/>
      <c r="G27" s="34"/>
      <c r="H27" s="10">
        <f t="shared" si="0"/>
        <v>0</v>
      </c>
      <c r="I27" s="10">
        <v>25</v>
      </c>
      <c r="J27" s="9"/>
      <c r="K27" s="9"/>
      <c r="L27" s="9"/>
      <c r="M27" s="9"/>
      <c r="N27" s="9"/>
      <c r="O27" s="9"/>
    </row>
    <row r="28" spans="1:15">
      <c r="A28" s="65" t="str">
        <f>'U.E. ALZIRA'!AW3</f>
        <v>Eldenc</v>
      </c>
      <c r="B28" s="32"/>
      <c r="C28" s="8"/>
      <c r="D28" s="7"/>
      <c r="E28" s="33"/>
      <c r="F28" s="8"/>
      <c r="G28" s="34"/>
      <c r="H28" s="10">
        <f t="shared" si="0"/>
        <v>0</v>
      </c>
      <c r="I28" s="12">
        <v>26</v>
      </c>
    </row>
    <row r="29" spans="1:15" s="12" customFormat="1">
      <c r="A29" s="65" t="str">
        <f>'U.E. ALZIRA'!AX3</f>
        <v>Sueca</v>
      </c>
      <c r="B29" s="32"/>
      <c r="C29" s="8"/>
      <c r="D29" s="7"/>
      <c r="E29" s="33"/>
      <c r="F29" s="8"/>
      <c r="G29" s="34"/>
      <c r="H29" s="10">
        <f t="shared" si="0"/>
        <v>0</v>
      </c>
      <c r="I29" s="10">
        <v>27</v>
      </c>
      <c r="J29" s="9"/>
      <c r="K29" s="9"/>
      <c r="L29" s="9"/>
      <c r="M29" s="9"/>
      <c r="N29" s="9"/>
      <c r="O29" s="9"/>
    </row>
    <row r="30" spans="1:15">
      <c r="A30" s="65" t="str">
        <f>'U.E. ALZIRA'!AY3</f>
        <v>Alberic</v>
      </c>
      <c r="B30" s="32"/>
      <c r="C30" s="8"/>
      <c r="D30" s="7"/>
      <c r="E30" s="33"/>
      <c r="F30" s="8"/>
      <c r="G30" s="34"/>
      <c r="H30" s="10">
        <f t="shared" si="0"/>
        <v>0</v>
      </c>
      <c r="I30" s="12">
        <v>28</v>
      </c>
    </row>
    <row r="31" spans="1:15" s="12" customFormat="1">
      <c r="A31" s="65" t="str">
        <f>'U.E. ALZIRA'!AZ3</f>
        <v>Ontinyent</v>
      </c>
      <c r="B31" s="32"/>
      <c r="C31" s="8"/>
      <c r="D31" s="7"/>
      <c r="E31" s="33"/>
      <c r="F31" s="8"/>
      <c r="G31" s="34"/>
      <c r="H31" s="10">
        <f t="shared" si="0"/>
        <v>0</v>
      </c>
      <c r="I31" s="10">
        <v>29</v>
      </c>
      <c r="J31" s="9"/>
      <c r="K31" s="9"/>
      <c r="L31" s="9"/>
      <c r="M31" s="9"/>
      <c r="N31" s="9"/>
      <c r="O31" s="9"/>
    </row>
    <row r="32" spans="1:15">
      <c r="A32" s="65" t="str">
        <f>'U.E. ALZIRA'!BA3</f>
        <v>Foios</v>
      </c>
      <c r="B32" s="32"/>
      <c r="C32" s="8"/>
      <c r="D32" s="7"/>
      <c r="E32" s="33"/>
      <c r="F32" s="8"/>
      <c r="G32" s="34"/>
      <c r="H32" s="10">
        <f t="shared" si="0"/>
        <v>0</v>
      </c>
      <c r="I32" s="12">
        <v>30</v>
      </c>
    </row>
    <row r="33" spans="1:10">
      <c r="A33" s="65" t="str">
        <f>'U.E. ALZIRA'!BB3</f>
        <v>Benicarló</v>
      </c>
      <c r="B33" s="32"/>
      <c r="C33" s="8"/>
      <c r="D33" s="7"/>
      <c r="E33" s="33"/>
      <c r="F33" s="8"/>
      <c r="G33" s="34"/>
      <c r="H33" s="10">
        <f t="shared" si="0"/>
        <v>0</v>
      </c>
      <c r="I33" s="10">
        <v>31</v>
      </c>
    </row>
    <row r="34" spans="1:10">
      <c r="A34" s="65" t="str">
        <f>'U.E. ALZIRA'!BC3</f>
        <v>Oliva</v>
      </c>
      <c r="B34" s="32"/>
      <c r="C34" s="8"/>
      <c r="D34" s="7"/>
      <c r="E34" s="33"/>
      <c r="F34" s="8"/>
      <c r="G34" s="34"/>
      <c r="H34" s="10">
        <f t="shared" si="0"/>
        <v>0</v>
      </c>
      <c r="I34" s="12">
        <v>32</v>
      </c>
      <c r="J34" s="128"/>
    </row>
    <row r="35" spans="1:10">
      <c r="A35" s="65" t="str">
        <f>'U.E. ALZIRA'!BD3</f>
        <v>Villena</v>
      </c>
      <c r="B35" s="32"/>
      <c r="C35" s="8"/>
      <c r="D35" s="7"/>
      <c r="E35" s="33"/>
      <c r="F35" s="8"/>
      <c r="G35" s="34"/>
      <c r="H35" s="10">
        <f t="shared" si="0"/>
        <v>0</v>
      </c>
      <c r="I35" s="10">
        <v>33</v>
      </c>
    </row>
    <row r="36" spans="1:10">
      <c r="A36" s="65" t="str">
        <f>'U.E. ALZIRA'!BE3</f>
        <v>Crevillent</v>
      </c>
      <c r="B36" s="32"/>
      <c r="C36" s="8"/>
      <c r="D36" s="7"/>
      <c r="E36" s="33"/>
      <c r="F36" s="8"/>
      <c r="G36" s="34"/>
      <c r="H36" s="10">
        <f t="shared" si="0"/>
        <v>0</v>
      </c>
      <c r="I36" s="12">
        <v>34</v>
      </c>
    </row>
    <row r="37" spans="1:10">
      <c r="A37" s="65" t="str">
        <f>'U.E. ALZIRA'!BF3</f>
        <v>Saguntí</v>
      </c>
      <c r="B37" s="32"/>
      <c r="C37" s="8"/>
      <c r="D37" s="7"/>
      <c r="E37" s="33"/>
      <c r="F37" s="8"/>
      <c r="G37" s="34"/>
      <c r="H37" s="10">
        <f t="shared" si="0"/>
        <v>0</v>
      </c>
      <c r="I37" s="10">
        <v>35</v>
      </c>
    </row>
    <row r="38" spans="1:10">
      <c r="A38" s="65" t="str">
        <f>'U.E. ALZIRA'!BG3</f>
        <v>Xàbia</v>
      </c>
      <c r="B38" s="32"/>
      <c r="C38" s="8"/>
      <c r="D38" s="7"/>
      <c r="E38" s="33"/>
      <c r="F38" s="8"/>
      <c r="G38" s="34"/>
      <c r="H38" s="10">
        <f t="shared" si="0"/>
        <v>0</v>
      </c>
      <c r="I38" s="12">
        <v>36</v>
      </c>
    </row>
    <row r="39" spans="1:10">
      <c r="A39" s="65" t="str">
        <f>'U.E. ALZIRA'!BH3</f>
        <v>Calp</v>
      </c>
      <c r="B39" s="32"/>
      <c r="C39" s="8"/>
      <c r="D39" s="7"/>
      <c r="E39" s="33"/>
      <c r="F39" s="8"/>
      <c r="G39" s="34"/>
      <c r="H39" s="10">
        <f t="shared" si="0"/>
        <v>0</v>
      </c>
      <c r="I39" s="10">
        <v>37</v>
      </c>
    </row>
    <row r="40" spans="1:10">
      <c r="A40" s="65" t="str">
        <f>'U.E. ALZIRA'!BI3</f>
        <v>Torrent</v>
      </c>
      <c r="B40" s="32"/>
      <c r="C40" s="8"/>
      <c r="D40" s="7"/>
      <c r="E40" s="33"/>
      <c r="F40" s="8"/>
      <c r="G40" s="34"/>
      <c r="H40" s="10">
        <f t="shared" si="0"/>
        <v>0</v>
      </c>
      <c r="I40" s="12">
        <v>38</v>
      </c>
    </row>
    <row r="41" spans="1:10">
      <c r="A41" s="65">
        <f>'U.E. ALZIRA'!BJ3</f>
        <v>0</v>
      </c>
      <c r="B41" s="95"/>
      <c r="C41" s="96"/>
      <c r="D41" s="97"/>
      <c r="E41" s="98"/>
      <c r="F41" s="96"/>
      <c r="G41" s="99"/>
      <c r="H41" s="10">
        <f t="shared" si="0"/>
        <v>0</v>
      </c>
      <c r="I41" s="10">
        <v>39</v>
      </c>
    </row>
    <row r="42" spans="1:10">
      <c r="A42" s="65">
        <f>'U.E. ALZIRA'!BK3</f>
        <v>0</v>
      </c>
      <c r="B42" s="95"/>
      <c r="C42" s="96"/>
      <c r="D42" s="97"/>
      <c r="E42" s="98"/>
      <c r="F42" s="96"/>
      <c r="G42" s="99"/>
      <c r="H42" s="10">
        <f t="shared" si="0"/>
        <v>0</v>
      </c>
      <c r="I42" s="12">
        <v>40</v>
      </c>
    </row>
    <row r="43" spans="1:10">
      <c r="A43" s="65">
        <f>'U.E. ALZIRA'!BL3</f>
        <v>0</v>
      </c>
      <c r="B43" s="95"/>
      <c r="C43" s="96"/>
      <c r="D43" s="97"/>
      <c r="E43" s="98"/>
      <c r="F43" s="96"/>
      <c r="G43" s="99"/>
      <c r="H43" s="10">
        <f t="shared" si="0"/>
        <v>0</v>
      </c>
      <c r="I43" s="10">
        <v>41</v>
      </c>
    </row>
    <row r="44" spans="1:10">
      <c r="A44" s="65">
        <f>'U.E. ALZIRA'!BM3</f>
        <v>0</v>
      </c>
      <c r="B44" s="95"/>
      <c r="C44" s="96"/>
      <c r="D44" s="97"/>
      <c r="E44" s="98"/>
      <c r="F44" s="96"/>
      <c r="G44" s="99"/>
      <c r="H44" s="10">
        <f t="shared" si="0"/>
        <v>0</v>
      </c>
      <c r="I44" s="12">
        <v>42</v>
      </c>
    </row>
    <row r="45" spans="1:10">
      <c r="A45" s="65">
        <f>'U.E. ALZIRA'!BN3</f>
        <v>0</v>
      </c>
      <c r="B45" s="95"/>
      <c r="C45" s="96"/>
      <c r="D45" s="97"/>
      <c r="E45" s="98"/>
      <c r="F45" s="96"/>
      <c r="G45" s="99"/>
      <c r="H45" s="10">
        <f t="shared" si="0"/>
        <v>0</v>
      </c>
      <c r="I45" s="10">
        <v>1</v>
      </c>
    </row>
    <row r="46" spans="1:10">
      <c r="A46" s="65">
        <f>'U.E. ALZIRA'!BO3</f>
        <v>0</v>
      </c>
      <c r="B46" s="95"/>
      <c r="C46" s="96"/>
      <c r="D46" s="97"/>
      <c r="E46" s="98"/>
      <c r="F46" s="96"/>
      <c r="G46" s="99"/>
      <c r="H46" s="10">
        <f t="shared" si="0"/>
        <v>0</v>
      </c>
      <c r="I46" s="12">
        <v>2</v>
      </c>
    </row>
    <row r="47" spans="1:10">
      <c r="A47" s="65">
        <f>'U.E. ALZIRA'!BP3</f>
        <v>0</v>
      </c>
      <c r="B47" s="95"/>
      <c r="C47" s="96"/>
      <c r="D47" s="97"/>
      <c r="E47" s="98"/>
      <c r="F47" s="96"/>
      <c r="G47" s="99"/>
      <c r="H47" s="10">
        <f t="shared" si="0"/>
        <v>0</v>
      </c>
      <c r="I47" s="10">
        <v>3</v>
      </c>
    </row>
    <row r="48" spans="1:10">
      <c r="A48" s="213" t="str">
        <f>'U.E. ALZIRA'!BQ3</f>
        <v>Alaquàs</v>
      </c>
      <c r="B48" s="95"/>
      <c r="C48" s="96"/>
      <c r="D48" s="97"/>
      <c r="E48" s="98"/>
      <c r="F48" s="96"/>
      <c r="G48" s="99"/>
      <c r="H48" s="10">
        <f t="shared" si="0"/>
        <v>0</v>
      </c>
      <c r="I48" s="12">
        <v>4</v>
      </c>
    </row>
    <row r="49" spans="1:15">
      <c r="A49" s="213" t="str">
        <f>'U.E. ALZIRA'!BR3</f>
        <v>Pinós</v>
      </c>
      <c r="B49" s="104"/>
      <c r="C49" s="8"/>
      <c r="D49" s="7"/>
      <c r="E49" s="33"/>
      <c r="F49" s="8"/>
      <c r="G49" s="34"/>
      <c r="H49" s="10">
        <f t="shared" si="0"/>
        <v>0</v>
      </c>
      <c r="I49" s="10">
        <v>5</v>
      </c>
    </row>
    <row r="50" spans="1:15" ht="13.5" thickBot="1">
      <c r="A50" s="213" t="str">
        <f>'U.E. ALZIRA'!BS3</f>
        <v>Gandia</v>
      </c>
      <c r="B50" s="55"/>
      <c r="C50" s="35"/>
      <c r="D50" s="130"/>
      <c r="E50" s="114"/>
      <c r="F50" s="35"/>
      <c r="G50" s="129"/>
      <c r="H50" s="10">
        <f t="shared" si="0"/>
        <v>0</v>
      </c>
      <c r="I50" s="12">
        <v>6</v>
      </c>
    </row>
    <row r="51" spans="1:15" ht="14.25" thickTop="1" thickBot="1">
      <c r="A51" s="39" t="s">
        <v>33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5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5" ht="13.5" thickBot="1">
      <c r="A53" s="54"/>
      <c r="B53" s="55">
        <f>SUM(B3:B40)</f>
        <v>0</v>
      </c>
      <c r="C53" s="56" t="e">
        <f>(B53/N53)</f>
        <v>#DIV/0!</v>
      </c>
      <c r="D53" s="35">
        <f>SUM(C3:C40)</f>
        <v>0</v>
      </c>
      <c r="E53" s="56" t="e">
        <f>(D53/N53)</f>
        <v>#DIV/0!</v>
      </c>
      <c r="F53" s="35">
        <f>SUM(D3:D40)</f>
        <v>0</v>
      </c>
      <c r="G53" s="57" t="e">
        <f>(F53/N53)</f>
        <v>#DIV/0!</v>
      </c>
      <c r="H53" s="55">
        <f>SUM(E3:E40)</f>
        <v>0</v>
      </c>
      <c r="I53" s="56" t="e">
        <f>(H53/N53)</f>
        <v>#DIV/0!</v>
      </c>
      <c r="J53" s="35">
        <f>SUM(F3:F40)</f>
        <v>0</v>
      </c>
      <c r="K53" s="56" t="e">
        <f>(J53/N53)</f>
        <v>#DIV/0!</v>
      </c>
      <c r="L53" s="35">
        <f>SUM(G3:G40)</f>
        <v>0</v>
      </c>
      <c r="M53" s="57" t="e">
        <f>(L53/N53)</f>
        <v>#DIV/0!</v>
      </c>
      <c r="N53" s="59">
        <f>SUM(H3:H49)</f>
        <v>0</v>
      </c>
    </row>
    <row r="54" spans="1:15" ht="13.5" thickTop="1"/>
    <row r="55" spans="1:15">
      <c r="B55" s="12" t="s">
        <v>39</v>
      </c>
      <c r="C55" s="12" t="s">
        <v>40</v>
      </c>
      <c r="E55" s="12" t="s">
        <v>42</v>
      </c>
      <c r="F55" s="12" t="s">
        <v>41</v>
      </c>
      <c r="G55" s="12" t="s">
        <v>43</v>
      </c>
    </row>
    <row r="56" spans="1:15">
      <c r="B56" s="12">
        <f>B53+D53+F53</f>
        <v>0</v>
      </c>
      <c r="C56" s="12">
        <f>H53+J53+L53</f>
        <v>0</v>
      </c>
      <c r="E56" s="12">
        <f>B53+H53</f>
        <v>0</v>
      </c>
      <c r="F56" s="12">
        <f>D53+J53</f>
        <v>0</v>
      </c>
      <c r="G56" s="12">
        <f>F53+L53</f>
        <v>0</v>
      </c>
    </row>
    <row r="57" spans="1:15" s="12" customFormat="1">
      <c r="A57" s="9"/>
      <c r="I57" s="9"/>
      <c r="J57" s="9"/>
      <c r="K57" s="9"/>
      <c r="L57" s="9"/>
      <c r="M57" s="9"/>
      <c r="N57" s="9"/>
      <c r="O57" s="9"/>
    </row>
    <row r="59" spans="1:15" s="12" customFormat="1">
      <c r="A59" s="9"/>
      <c r="I59" s="9"/>
      <c r="J59" s="9"/>
      <c r="K59" s="9"/>
      <c r="L59" s="9"/>
      <c r="M59" s="9"/>
      <c r="N59" s="9"/>
      <c r="O59" s="9"/>
    </row>
  </sheetData>
  <dataConsolidate/>
  <phoneticPr fontId="10" type="noConversion"/>
  <printOptions horizontalCentered="1" gridLines="1" gridLinesSet="0"/>
  <pageMargins left="0.19685039370078741" right="0.55118110236220474" top="1.1023622047244095" bottom="1.0900000000000001" header="0.47244094488188981" footer="0.25"/>
  <pageSetup paperSize="9" scale="85" orientation="landscape" r:id="rId1"/>
  <headerFooter alignWithMargins="0">
    <oddHeader xml:space="preserve"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topLeftCell="A10" zoomScale="67" workbookViewId="0">
      <selection activeCell="A50" sqref="A50"/>
    </sheetView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9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  <c r="I2" s="270" t="s">
        <v>64</v>
      </c>
    </row>
    <row r="3" spans="1:9" ht="13.5" thickTop="1">
      <c r="A3" s="65" t="str">
        <f>'Gols marcats'!A3</f>
        <v>Alaquàs</v>
      </c>
      <c r="B3" s="141"/>
      <c r="C3" s="142"/>
      <c r="D3" s="143"/>
      <c r="E3" s="146"/>
      <c r="F3" s="142"/>
      <c r="G3" s="138"/>
      <c r="H3" s="10">
        <f>SUM(B3:G3)</f>
        <v>0</v>
      </c>
      <c r="I3" s="10">
        <v>1</v>
      </c>
    </row>
    <row r="4" spans="1:9">
      <c r="A4" s="65" t="str">
        <f>'Gols marcats'!A4</f>
        <v>Pinós</v>
      </c>
      <c r="B4" s="104"/>
      <c r="C4" s="8"/>
      <c r="D4" s="144"/>
      <c r="E4" s="32"/>
      <c r="F4" s="8"/>
      <c r="G4" s="139"/>
      <c r="H4" s="10">
        <f t="shared" ref="H4:H50" si="0">SUM(B4:G4)</f>
        <v>0</v>
      </c>
      <c r="I4" s="12">
        <v>2</v>
      </c>
    </row>
    <row r="5" spans="1:9">
      <c r="A5" s="65" t="str">
        <f>'Gols marcats'!A5</f>
        <v>Gandia</v>
      </c>
      <c r="B5" s="104"/>
      <c r="C5" s="8"/>
      <c r="D5" s="144"/>
      <c r="E5" s="32"/>
      <c r="F5" s="8"/>
      <c r="G5" s="139"/>
      <c r="H5" s="10">
        <f t="shared" si="0"/>
        <v>0</v>
      </c>
      <c r="I5" s="10">
        <v>3</v>
      </c>
    </row>
    <row r="6" spans="1:9">
      <c r="A6" s="65" t="str">
        <f>'Gols marcats'!A6</f>
        <v>Carcaixent</v>
      </c>
      <c r="B6" s="104"/>
      <c r="C6" s="8"/>
      <c r="D6" s="144"/>
      <c r="E6" s="32"/>
      <c r="F6" s="8"/>
      <c r="G6" s="139"/>
      <c r="H6" s="10">
        <f t="shared" si="0"/>
        <v>0</v>
      </c>
      <c r="I6" s="12">
        <v>4</v>
      </c>
    </row>
    <row r="7" spans="1:9">
      <c r="A7" s="65" t="str">
        <f>'Gols marcats'!A7</f>
        <v>Picassent</v>
      </c>
      <c r="B7" s="104"/>
      <c r="C7" s="8"/>
      <c r="D7" s="144"/>
      <c r="E7" s="32"/>
      <c r="F7" s="8"/>
      <c r="G7" s="139"/>
      <c r="H7" s="10">
        <f t="shared" si="0"/>
        <v>0</v>
      </c>
      <c r="I7" s="10">
        <v>5</v>
      </c>
    </row>
    <row r="8" spans="1:9">
      <c r="A8" s="65" t="str">
        <f>'Gols marcats'!A8</f>
        <v>Mutxamel</v>
      </c>
      <c r="B8" s="104"/>
      <c r="C8" s="8"/>
      <c r="D8" s="144"/>
      <c r="E8" s="32"/>
      <c r="F8" s="8"/>
      <c r="G8" s="139"/>
      <c r="H8" s="10">
        <f t="shared" si="0"/>
        <v>0</v>
      </c>
      <c r="I8" s="12">
        <v>6</v>
      </c>
    </row>
    <row r="9" spans="1:9">
      <c r="A9" s="65" t="str">
        <f>'Gols marcats'!A9</f>
        <v>Eldenc</v>
      </c>
      <c r="B9" s="104"/>
      <c r="C9" s="8"/>
      <c r="D9" s="144"/>
      <c r="E9" s="32"/>
      <c r="F9" s="8"/>
      <c r="G9" s="139"/>
      <c r="H9" s="10">
        <f t="shared" si="0"/>
        <v>0</v>
      </c>
      <c r="I9" s="10">
        <v>7</v>
      </c>
    </row>
    <row r="10" spans="1:9">
      <c r="A10" s="65" t="str">
        <f>'Gols marcats'!A10</f>
        <v>Sueca</v>
      </c>
      <c r="B10" s="104"/>
      <c r="C10" s="8"/>
      <c r="D10" s="144"/>
      <c r="E10" s="32"/>
      <c r="F10" s="8"/>
      <c r="G10" s="139"/>
      <c r="H10" s="10">
        <f t="shared" si="0"/>
        <v>0</v>
      </c>
      <c r="I10" s="12">
        <v>8</v>
      </c>
    </row>
    <row r="11" spans="1:9">
      <c r="A11" s="65" t="str">
        <f>'Gols marcats'!A11</f>
        <v>Alberic</v>
      </c>
      <c r="B11" s="104"/>
      <c r="C11" s="8"/>
      <c r="D11" s="144"/>
      <c r="E11" s="32"/>
      <c r="F11" s="8"/>
      <c r="G11" s="139"/>
      <c r="H11" s="10">
        <f t="shared" si="0"/>
        <v>0</v>
      </c>
      <c r="I11" s="10">
        <v>9</v>
      </c>
    </row>
    <row r="12" spans="1:9">
      <c r="A12" s="65" t="str">
        <f>'Gols marcats'!A12</f>
        <v>Ontinyent</v>
      </c>
      <c r="B12" s="104"/>
      <c r="C12" s="8"/>
      <c r="D12" s="144"/>
      <c r="E12" s="32"/>
      <c r="F12" s="8"/>
      <c r="G12" s="139"/>
      <c r="H12" s="10">
        <f t="shared" si="0"/>
        <v>0</v>
      </c>
      <c r="I12" s="12">
        <v>10</v>
      </c>
    </row>
    <row r="13" spans="1:9">
      <c r="A13" s="65" t="str">
        <f>'Gols marcats'!A13</f>
        <v>Foios</v>
      </c>
      <c r="B13" s="104"/>
      <c r="C13" s="8"/>
      <c r="D13" s="144"/>
      <c r="E13" s="32"/>
      <c r="F13" s="8"/>
      <c r="G13" s="139"/>
      <c r="H13" s="10">
        <f t="shared" si="0"/>
        <v>0</v>
      </c>
      <c r="I13" s="10">
        <v>11</v>
      </c>
    </row>
    <row r="14" spans="1:9">
      <c r="A14" s="65" t="str">
        <f>'Gols marcats'!A14</f>
        <v>Benicarló</v>
      </c>
      <c r="B14" s="104"/>
      <c r="C14" s="8"/>
      <c r="D14" s="144"/>
      <c r="E14" s="32"/>
      <c r="F14" s="8"/>
      <c r="G14" s="139"/>
      <c r="H14" s="10">
        <f t="shared" si="0"/>
        <v>0</v>
      </c>
      <c r="I14" s="12">
        <v>12</v>
      </c>
    </row>
    <row r="15" spans="1:9">
      <c r="A15" s="65" t="str">
        <f>'Gols marcats'!A15</f>
        <v>Oliva</v>
      </c>
      <c r="B15" s="104"/>
      <c r="C15" s="8"/>
      <c r="D15" s="144"/>
      <c r="E15" s="32"/>
      <c r="F15" s="8"/>
      <c r="G15" s="139"/>
      <c r="H15" s="10">
        <f t="shared" si="0"/>
        <v>0</v>
      </c>
      <c r="I15" s="10">
        <v>13</v>
      </c>
    </row>
    <row r="16" spans="1:9">
      <c r="A16" s="65" t="str">
        <f>'Gols marcats'!A16</f>
        <v>Villena</v>
      </c>
      <c r="B16" s="104"/>
      <c r="C16" s="8"/>
      <c r="D16" s="144"/>
      <c r="E16" s="32"/>
      <c r="F16" s="8"/>
      <c r="G16" s="139"/>
      <c r="H16" s="10">
        <f t="shared" si="0"/>
        <v>0</v>
      </c>
      <c r="I16" s="12">
        <v>14</v>
      </c>
    </row>
    <row r="17" spans="1:9">
      <c r="A17" s="65" t="str">
        <f>'Gols marcats'!A17</f>
        <v>Crevillent</v>
      </c>
      <c r="B17" s="104"/>
      <c r="C17" s="8"/>
      <c r="D17" s="144"/>
      <c r="E17" s="32"/>
      <c r="F17" s="8"/>
      <c r="G17" s="139"/>
      <c r="H17" s="10">
        <f t="shared" si="0"/>
        <v>0</v>
      </c>
      <c r="I17" s="10">
        <v>15</v>
      </c>
    </row>
    <row r="18" spans="1:9">
      <c r="A18" s="65" t="str">
        <f>'Gols marcats'!A18</f>
        <v>Saguntí</v>
      </c>
      <c r="B18" s="104"/>
      <c r="C18" s="8"/>
      <c r="D18" s="144"/>
      <c r="E18" s="32"/>
      <c r="F18" s="8"/>
      <c r="G18" s="139"/>
      <c r="H18" s="10">
        <f t="shared" si="0"/>
        <v>0</v>
      </c>
      <c r="I18" s="12">
        <v>16</v>
      </c>
    </row>
    <row r="19" spans="1:9">
      <c r="A19" s="65" t="str">
        <f>'Gols marcats'!A19</f>
        <v>Xàbia</v>
      </c>
      <c r="B19" s="104"/>
      <c r="C19" s="8"/>
      <c r="D19" s="144"/>
      <c r="E19" s="32"/>
      <c r="F19" s="8"/>
      <c r="G19" s="139"/>
      <c r="H19" s="10">
        <f t="shared" si="0"/>
        <v>0</v>
      </c>
      <c r="I19" s="10">
        <v>17</v>
      </c>
    </row>
    <row r="20" spans="1:9">
      <c r="A20" s="65" t="str">
        <f>'Gols marcats'!A20</f>
        <v>Calp</v>
      </c>
      <c r="B20" s="104"/>
      <c r="C20" s="8"/>
      <c r="D20" s="144"/>
      <c r="E20" s="32"/>
      <c r="F20" s="8"/>
      <c r="G20" s="139"/>
      <c r="H20" s="10">
        <f t="shared" si="0"/>
        <v>0</v>
      </c>
      <c r="I20" s="12">
        <v>18</v>
      </c>
    </row>
    <row r="21" spans="1:9">
      <c r="A21" s="65" t="str">
        <f>'Gols marcats'!A21</f>
        <v>Torrent</v>
      </c>
      <c r="B21" s="104"/>
      <c r="C21" s="8"/>
      <c r="D21" s="144"/>
      <c r="E21" s="32"/>
      <c r="F21" s="8"/>
      <c r="G21" s="139"/>
      <c r="H21" s="10">
        <f t="shared" si="0"/>
        <v>0</v>
      </c>
      <c r="I21" s="10">
        <v>19</v>
      </c>
    </row>
    <row r="22" spans="1:9">
      <c r="A22" s="65" t="str">
        <f>'Gols marcats'!A22</f>
        <v>Alaquàs</v>
      </c>
      <c r="B22" s="104"/>
      <c r="C22" s="8"/>
      <c r="D22" s="144"/>
      <c r="E22" s="32"/>
      <c r="F22" s="8"/>
      <c r="G22" s="139"/>
      <c r="H22" s="10">
        <f t="shared" si="0"/>
        <v>0</v>
      </c>
      <c r="I22" s="12">
        <v>20</v>
      </c>
    </row>
    <row r="23" spans="1:9">
      <c r="A23" s="65" t="str">
        <f>'Gols marcats'!A23</f>
        <v>Pinós</v>
      </c>
      <c r="B23" s="104"/>
      <c r="C23" s="8"/>
      <c r="D23" s="144"/>
      <c r="E23" s="32"/>
      <c r="F23" s="8"/>
      <c r="G23" s="139"/>
      <c r="H23" s="10">
        <f t="shared" si="0"/>
        <v>0</v>
      </c>
      <c r="I23" s="10">
        <v>21</v>
      </c>
    </row>
    <row r="24" spans="1:9">
      <c r="A24" s="65" t="str">
        <f>'Gols marcats'!A24</f>
        <v>Gandia</v>
      </c>
      <c r="B24" s="104"/>
      <c r="C24" s="8"/>
      <c r="D24" s="144"/>
      <c r="E24" s="32"/>
      <c r="F24" s="8"/>
      <c r="G24" s="139"/>
      <c r="H24" s="10">
        <f t="shared" si="0"/>
        <v>0</v>
      </c>
      <c r="I24" s="12">
        <v>22</v>
      </c>
    </row>
    <row r="25" spans="1:9">
      <c r="A25" s="65" t="str">
        <f>'Gols marcats'!A25</f>
        <v>Carcaixent</v>
      </c>
      <c r="B25" s="104"/>
      <c r="C25" s="8"/>
      <c r="D25" s="144"/>
      <c r="E25" s="32"/>
      <c r="F25" s="8"/>
      <c r="G25" s="139"/>
      <c r="H25" s="10">
        <f t="shared" si="0"/>
        <v>0</v>
      </c>
      <c r="I25" s="10">
        <v>23</v>
      </c>
    </row>
    <row r="26" spans="1:9">
      <c r="A26" s="65" t="str">
        <f>'Gols marcats'!A26</f>
        <v>Picassent</v>
      </c>
      <c r="B26" s="104"/>
      <c r="C26" s="8"/>
      <c r="D26" s="144"/>
      <c r="E26" s="32"/>
      <c r="F26" s="8"/>
      <c r="G26" s="139"/>
      <c r="H26" s="10">
        <f t="shared" si="0"/>
        <v>0</v>
      </c>
      <c r="I26" s="12">
        <v>24</v>
      </c>
    </row>
    <row r="27" spans="1:9">
      <c r="A27" s="65" t="str">
        <f>'Gols marcats'!A27</f>
        <v>Mutxamel</v>
      </c>
      <c r="B27" s="104"/>
      <c r="C27" s="8"/>
      <c r="D27" s="144"/>
      <c r="E27" s="32"/>
      <c r="F27" s="8"/>
      <c r="G27" s="139"/>
      <c r="H27" s="10">
        <f t="shared" si="0"/>
        <v>0</v>
      </c>
      <c r="I27" s="10">
        <v>25</v>
      </c>
    </row>
    <row r="28" spans="1:9">
      <c r="A28" s="65" t="str">
        <f>'Gols marcats'!A28</f>
        <v>Eldenc</v>
      </c>
      <c r="B28" s="104"/>
      <c r="C28" s="8"/>
      <c r="D28" s="144"/>
      <c r="E28" s="32"/>
      <c r="F28" s="8"/>
      <c r="G28" s="139"/>
      <c r="H28" s="10">
        <f t="shared" si="0"/>
        <v>0</v>
      </c>
      <c r="I28" s="12">
        <v>26</v>
      </c>
    </row>
    <row r="29" spans="1:9">
      <c r="A29" s="65" t="str">
        <f>'Gols marcats'!A29</f>
        <v>Sueca</v>
      </c>
      <c r="B29" s="104"/>
      <c r="C29" s="8"/>
      <c r="D29" s="144"/>
      <c r="E29" s="32"/>
      <c r="F29" s="8"/>
      <c r="G29" s="139"/>
      <c r="H29" s="10">
        <f t="shared" si="0"/>
        <v>0</v>
      </c>
      <c r="I29" s="10">
        <v>27</v>
      </c>
    </row>
    <row r="30" spans="1:9">
      <c r="A30" s="65" t="str">
        <f>'Gols marcats'!A30</f>
        <v>Alberic</v>
      </c>
      <c r="B30" s="104"/>
      <c r="C30" s="8"/>
      <c r="D30" s="144"/>
      <c r="E30" s="32"/>
      <c r="F30" s="8"/>
      <c r="G30" s="139"/>
      <c r="H30" s="10">
        <f t="shared" si="0"/>
        <v>0</v>
      </c>
      <c r="I30" s="12">
        <v>28</v>
      </c>
    </row>
    <row r="31" spans="1:9">
      <c r="A31" s="65" t="str">
        <f>'Gols marcats'!A31</f>
        <v>Ontinyent</v>
      </c>
      <c r="B31" s="104"/>
      <c r="C31" s="8"/>
      <c r="D31" s="144"/>
      <c r="E31" s="32"/>
      <c r="F31" s="8"/>
      <c r="G31" s="139"/>
      <c r="H31" s="10">
        <f t="shared" si="0"/>
        <v>0</v>
      </c>
      <c r="I31" s="10">
        <v>29</v>
      </c>
    </row>
    <row r="32" spans="1:9">
      <c r="A32" s="65" t="str">
        <f>'Gols marcats'!A32</f>
        <v>Foios</v>
      </c>
      <c r="B32" s="104"/>
      <c r="C32" s="8"/>
      <c r="D32" s="144"/>
      <c r="E32" s="32"/>
      <c r="F32" s="8"/>
      <c r="G32" s="139"/>
      <c r="H32" s="10">
        <f t="shared" si="0"/>
        <v>0</v>
      </c>
      <c r="I32" s="12">
        <v>30</v>
      </c>
    </row>
    <row r="33" spans="1:9">
      <c r="A33" s="65" t="str">
        <f>'Gols marcats'!A33</f>
        <v>Benicarló</v>
      </c>
      <c r="B33" s="104"/>
      <c r="C33" s="8"/>
      <c r="D33" s="144"/>
      <c r="E33" s="32"/>
      <c r="F33" s="8"/>
      <c r="G33" s="139"/>
      <c r="H33" s="10">
        <f t="shared" si="0"/>
        <v>0</v>
      </c>
      <c r="I33" s="10">
        <v>31</v>
      </c>
    </row>
    <row r="34" spans="1:9">
      <c r="A34" s="65" t="str">
        <f>'Gols marcats'!A34</f>
        <v>Oliva</v>
      </c>
      <c r="B34" s="104"/>
      <c r="C34" s="8"/>
      <c r="D34" s="144"/>
      <c r="E34" s="32"/>
      <c r="F34" s="8"/>
      <c r="G34" s="139"/>
      <c r="H34" s="10">
        <f t="shared" si="0"/>
        <v>0</v>
      </c>
      <c r="I34" s="12">
        <v>32</v>
      </c>
    </row>
    <row r="35" spans="1:9">
      <c r="A35" s="65" t="str">
        <f>'Gols marcats'!A35</f>
        <v>Villena</v>
      </c>
      <c r="B35" s="104"/>
      <c r="C35" s="8"/>
      <c r="D35" s="144"/>
      <c r="E35" s="32"/>
      <c r="F35" s="8"/>
      <c r="G35" s="139"/>
      <c r="H35" s="10">
        <f t="shared" si="0"/>
        <v>0</v>
      </c>
      <c r="I35" s="10">
        <v>33</v>
      </c>
    </row>
    <row r="36" spans="1:9">
      <c r="A36" s="65" t="str">
        <f>'Gols marcats'!A36</f>
        <v>Crevillent</v>
      </c>
      <c r="B36" s="104"/>
      <c r="C36" s="8"/>
      <c r="D36" s="144"/>
      <c r="E36" s="32"/>
      <c r="F36" s="8"/>
      <c r="G36" s="139"/>
      <c r="H36" s="10">
        <f t="shared" si="0"/>
        <v>0</v>
      </c>
      <c r="I36" s="12">
        <v>34</v>
      </c>
    </row>
    <row r="37" spans="1:9">
      <c r="A37" s="65" t="str">
        <f>'Gols marcats'!A37</f>
        <v>Saguntí</v>
      </c>
      <c r="B37" s="104"/>
      <c r="C37" s="8"/>
      <c r="D37" s="144"/>
      <c r="E37" s="32"/>
      <c r="F37" s="8"/>
      <c r="G37" s="139"/>
      <c r="H37" s="10">
        <f t="shared" si="0"/>
        <v>0</v>
      </c>
      <c r="I37" s="10">
        <v>35</v>
      </c>
    </row>
    <row r="38" spans="1:9">
      <c r="A38" s="65" t="str">
        <f>'Gols marcats'!A38</f>
        <v>Xàbia</v>
      </c>
      <c r="B38" s="104"/>
      <c r="C38" s="8"/>
      <c r="D38" s="144"/>
      <c r="E38" s="32"/>
      <c r="F38" s="8"/>
      <c r="G38" s="139"/>
      <c r="H38" s="10">
        <f t="shared" si="0"/>
        <v>0</v>
      </c>
      <c r="I38" s="12">
        <v>36</v>
      </c>
    </row>
    <row r="39" spans="1:9">
      <c r="A39" s="65" t="str">
        <f>'Gols marcats'!A39</f>
        <v>Calp</v>
      </c>
      <c r="B39" s="104"/>
      <c r="C39" s="8"/>
      <c r="D39" s="144"/>
      <c r="E39" s="32"/>
      <c r="F39" s="8"/>
      <c r="G39" s="139"/>
      <c r="H39" s="10">
        <f t="shared" si="0"/>
        <v>0</v>
      </c>
      <c r="I39" s="10">
        <v>37</v>
      </c>
    </row>
    <row r="40" spans="1:9">
      <c r="A40" s="65" t="str">
        <f>'Gols marcats'!A40</f>
        <v>Torrent</v>
      </c>
      <c r="B40" s="104"/>
      <c r="C40" s="8"/>
      <c r="D40" s="144"/>
      <c r="E40" s="32"/>
      <c r="F40" s="8"/>
      <c r="G40" s="139"/>
      <c r="H40" s="10">
        <f t="shared" si="0"/>
        <v>0</v>
      </c>
      <c r="I40" s="12">
        <v>38</v>
      </c>
    </row>
    <row r="41" spans="1:9">
      <c r="A41" s="65">
        <f>'Gols marcats'!A41</f>
        <v>0</v>
      </c>
      <c r="B41" s="104"/>
      <c r="C41" s="8"/>
      <c r="D41" s="144"/>
      <c r="E41" s="32"/>
      <c r="F41" s="8"/>
      <c r="G41" s="139"/>
      <c r="H41" s="10">
        <f t="shared" si="0"/>
        <v>0</v>
      </c>
      <c r="I41" s="10">
        <v>39</v>
      </c>
    </row>
    <row r="42" spans="1:9">
      <c r="A42" s="65">
        <f>'Gols marcats'!A42</f>
        <v>0</v>
      </c>
      <c r="B42" s="104"/>
      <c r="C42" s="8"/>
      <c r="D42" s="144"/>
      <c r="E42" s="32"/>
      <c r="F42" s="8"/>
      <c r="G42" s="139"/>
      <c r="H42" s="10">
        <f t="shared" si="0"/>
        <v>0</v>
      </c>
      <c r="I42" s="12">
        <v>40</v>
      </c>
    </row>
    <row r="43" spans="1:9">
      <c r="A43" s="65">
        <f>'Gols marcats'!A43</f>
        <v>0</v>
      </c>
      <c r="B43" s="104"/>
      <c r="C43" s="8"/>
      <c r="D43" s="144"/>
      <c r="E43" s="32"/>
      <c r="F43" s="8"/>
      <c r="G43" s="139"/>
      <c r="H43" s="10">
        <f t="shared" si="0"/>
        <v>0</v>
      </c>
      <c r="I43" s="10">
        <v>41</v>
      </c>
    </row>
    <row r="44" spans="1:9">
      <c r="A44" s="65">
        <f>'Gols marcats'!A44</f>
        <v>0</v>
      </c>
      <c r="B44" s="104"/>
      <c r="C44" s="8"/>
      <c r="D44" s="144"/>
      <c r="E44" s="32"/>
      <c r="F44" s="8"/>
      <c r="G44" s="139"/>
      <c r="H44" s="10">
        <f t="shared" si="0"/>
        <v>0</v>
      </c>
      <c r="I44" s="12">
        <v>42</v>
      </c>
    </row>
    <row r="45" spans="1:9">
      <c r="A45" s="65">
        <f>'Gols marcats'!A45</f>
        <v>0</v>
      </c>
      <c r="B45" s="104"/>
      <c r="C45" s="8"/>
      <c r="D45" s="144"/>
      <c r="E45" s="32"/>
      <c r="F45" s="8"/>
      <c r="G45" s="139"/>
      <c r="H45" s="10">
        <f t="shared" si="0"/>
        <v>0</v>
      </c>
      <c r="I45" s="10">
        <v>1</v>
      </c>
    </row>
    <row r="46" spans="1:9">
      <c r="A46" s="65">
        <f>'Gols marcats'!A46</f>
        <v>0</v>
      </c>
      <c r="B46" s="104"/>
      <c r="C46" s="8"/>
      <c r="D46" s="144"/>
      <c r="E46" s="32"/>
      <c r="F46" s="8"/>
      <c r="G46" s="139"/>
      <c r="H46" s="10">
        <f t="shared" si="0"/>
        <v>0</v>
      </c>
      <c r="I46" s="12">
        <v>2</v>
      </c>
    </row>
    <row r="47" spans="1:9">
      <c r="A47" s="65">
        <f>'Gols marcats'!A47</f>
        <v>0</v>
      </c>
      <c r="B47" s="104"/>
      <c r="C47" s="8"/>
      <c r="D47" s="144"/>
      <c r="E47" s="32"/>
      <c r="F47" s="8"/>
      <c r="G47" s="139"/>
      <c r="H47" s="10">
        <f t="shared" si="0"/>
        <v>0</v>
      </c>
      <c r="I47" s="10">
        <v>3</v>
      </c>
    </row>
    <row r="48" spans="1:9">
      <c r="A48" s="65" t="str">
        <f>'Gols marcats'!A48</f>
        <v>Alaquàs</v>
      </c>
      <c r="B48" s="104"/>
      <c r="C48" s="8"/>
      <c r="D48" s="144"/>
      <c r="E48" s="32"/>
      <c r="F48" s="8"/>
      <c r="G48" s="139"/>
      <c r="H48" s="10">
        <f t="shared" si="0"/>
        <v>0</v>
      </c>
      <c r="I48" s="12">
        <v>4</v>
      </c>
    </row>
    <row r="49" spans="1:14">
      <c r="A49" s="65" t="str">
        <f>'Gols marcats'!A49</f>
        <v>Pinós</v>
      </c>
      <c r="B49" s="104"/>
      <c r="C49" s="8"/>
      <c r="D49" s="144"/>
      <c r="E49" s="32"/>
      <c r="F49" s="8"/>
      <c r="G49" s="139"/>
      <c r="H49" s="10">
        <f t="shared" si="0"/>
        <v>0</v>
      </c>
      <c r="I49" s="10">
        <v>5</v>
      </c>
    </row>
    <row r="50" spans="1:14" ht="13.5" thickBot="1">
      <c r="A50" s="65" t="str">
        <f>'Gols marcats'!A50</f>
        <v>Gandia</v>
      </c>
      <c r="B50" s="55"/>
      <c r="C50" s="35"/>
      <c r="D50" s="145"/>
      <c r="E50" s="147"/>
      <c r="F50" s="35"/>
      <c r="G50" s="140"/>
      <c r="H50" s="10">
        <f t="shared" si="0"/>
        <v>0</v>
      </c>
      <c r="I50" s="12">
        <v>6</v>
      </c>
    </row>
    <row r="51" spans="1:14" ht="14.25" thickTop="1" thickBot="1">
      <c r="A51" s="39" t="s">
        <v>34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SUM(B3:B50)</f>
        <v>0</v>
      </c>
      <c r="C53" s="56" t="e">
        <f>(B53/N53)</f>
        <v>#DIV/0!</v>
      </c>
      <c r="D53" s="35">
        <f>SUM(C3:C50)</f>
        <v>0</v>
      </c>
      <c r="E53" s="56" t="e">
        <f>(D53/N53)</f>
        <v>#DIV/0!</v>
      </c>
      <c r="F53" s="35">
        <f>SUM(D3:D50)</f>
        <v>0</v>
      </c>
      <c r="G53" s="57" t="e">
        <f>(F53/N53)</f>
        <v>#DIV/0!</v>
      </c>
      <c r="H53" s="55">
        <f>SUM(E3:E50)</f>
        <v>0</v>
      </c>
      <c r="I53" s="56" t="e">
        <f>(H53/N53)</f>
        <v>#DIV/0!</v>
      </c>
      <c r="J53" s="35">
        <f>SUM(F3:F50)</f>
        <v>0</v>
      </c>
      <c r="K53" s="56" t="e">
        <f>(J53/N53)</f>
        <v>#DIV/0!</v>
      </c>
      <c r="L53" s="35">
        <f>SUM(G3:G50)</f>
        <v>0</v>
      </c>
      <c r="M53" s="57" t="e">
        <f>(L53/N53)</f>
        <v>#DIV/0!</v>
      </c>
      <c r="N53" s="59">
        <f>SUM(H3:H50)</f>
        <v>0</v>
      </c>
    </row>
    <row r="54" spans="1:14" ht="13.5" thickTop="1"/>
    <row r="55" spans="1:14">
      <c r="B55" s="12" t="s">
        <v>39</v>
      </c>
      <c r="C55" s="12" t="s">
        <v>40</v>
      </c>
      <c r="D55" s="12"/>
      <c r="E55" s="12" t="s">
        <v>42</v>
      </c>
      <c r="F55" s="12" t="s">
        <v>41</v>
      </c>
      <c r="G55" s="12" t="s">
        <v>43</v>
      </c>
    </row>
    <row r="56" spans="1:14">
      <c r="B56" s="12">
        <f>B53+D53+F53</f>
        <v>0</v>
      </c>
      <c r="C56" s="12">
        <f>H53+J53+L53</f>
        <v>0</v>
      </c>
      <c r="D56" s="12"/>
      <c r="E56" s="12">
        <f>B53+H53</f>
        <v>0</v>
      </c>
      <c r="F56" s="12">
        <f>D53+J53</f>
        <v>0</v>
      </c>
      <c r="G56" s="12">
        <f>F53+L53</f>
        <v>0</v>
      </c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topLeftCell="A7" zoomScale="67" workbookViewId="0">
      <selection activeCell="I2" sqref="I2:I50"/>
    </sheetView>
  </sheetViews>
  <sheetFormatPr baseColWidth="10" defaultRowHeight="12.75"/>
  <cols>
    <col min="1" max="1" width="17.28515625" customWidth="1"/>
  </cols>
  <sheetData>
    <row r="1" spans="1:9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9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  <c r="I2" s="270" t="s">
        <v>64</v>
      </c>
    </row>
    <row r="3" spans="1:9" ht="13.5" thickTop="1">
      <c r="A3" s="65" t="str">
        <f>'Gols marcats'!A3</f>
        <v>Alaquàs</v>
      </c>
      <c r="B3" s="112">
        <f>'Gols marcats'!B3</f>
        <v>0</v>
      </c>
      <c r="C3" s="66">
        <f>'Gols marcats'!C3</f>
        <v>0</v>
      </c>
      <c r="D3" s="91">
        <f>'Gols marcats'!D3</f>
        <v>0</v>
      </c>
      <c r="E3" s="90">
        <f>'Gols marcats'!E3</f>
        <v>0</v>
      </c>
      <c r="F3" s="66">
        <f>'Gols marcats'!F3</f>
        <v>0</v>
      </c>
      <c r="G3" s="136">
        <f>'Gols marcats'!G3</f>
        <v>0</v>
      </c>
      <c r="H3" s="10">
        <f>SUM(B3:G3)</f>
        <v>0</v>
      </c>
      <c r="I3" s="214">
        <v>1</v>
      </c>
    </row>
    <row r="4" spans="1:9">
      <c r="A4" s="65" t="str">
        <f>'Gols marcats'!A4</f>
        <v>Pinós</v>
      </c>
      <c r="B4" s="112">
        <f>'Gols marcats'!B4</f>
        <v>0</v>
      </c>
      <c r="C4" s="66">
        <f>'Gols marcats'!C4</f>
        <v>0</v>
      </c>
      <c r="D4" s="91">
        <f>'Gols marcats'!D4</f>
        <v>0</v>
      </c>
      <c r="E4" s="90">
        <f>'Gols marcats'!E4</f>
        <v>0</v>
      </c>
      <c r="F4" s="66">
        <f>'Gols marcats'!F4</f>
        <v>0</v>
      </c>
      <c r="G4" s="136">
        <f>'Gols marcats'!G4</f>
        <v>0</v>
      </c>
      <c r="H4" s="10">
        <f>SUM(B4:G4)</f>
        <v>0</v>
      </c>
      <c r="I4" s="214">
        <v>2</v>
      </c>
    </row>
    <row r="5" spans="1:9">
      <c r="A5" s="65" t="str">
        <f>'Gols marcats'!A5</f>
        <v>Gandia</v>
      </c>
      <c r="B5" s="112">
        <f>'Gols marcats'!B5</f>
        <v>0</v>
      </c>
      <c r="C5" s="66">
        <f>'Gols marcats'!C5</f>
        <v>0</v>
      </c>
      <c r="D5" s="91">
        <f>'Gols marcats'!D5</f>
        <v>0</v>
      </c>
      <c r="E5" s="90">
        <f>'Gols marcats'!E5</f>
        <v>0</v>
      </c>
      <c r="F5" s="66">
        <f>'Gols marcats'!F5</f>
        <v>0</v>
      </c>
      <c r="G5" s="136">
        <f>'Gols marcats'!G5</f>
        <v>0</v>
      </c>
      <c r="H5" s="10">
        <f t="shared" ref="H5:H46" si="0">SUM(B5:G5)</f>
        <v>0</v>
      </c>
      <c r="I5" s="214">
        <v>3</v>
      </c>
    </row>
    <row r="6" spans="1:9">
      <c r="A6" s="65" t="str">
        <f>'Gols marcats'!A6</f>
        <v>Carcaixent</v>
      </c>
      <c r="B6" s="112">
        <f>'Gols marcats'!B6</f>
        <v>0</v>
      </c>
      <c r="C6" s="66">
        <f>'Gols marcats'!C6</f>
        <v>0</v>
      </c>
      <c r="D6" s="91">
        <f>'Gols marcats'!D6</f>
        <v>0</v>
      </c>
      <c r="E6" s="90">
        <f>'Gols marcats'!E6</f>
        <v>0</v>
      </c>
      <c r="F6" s="66">
        <f>'Gols marcats'!F6</f>
        <v>0</v>
      </c>
      <c r="G6" s="136">
        <f>'Gols marcats'!G6</f>
        <v>0</v>
      </c>
      <c r="H6" s="10">
        <f t="shared" si="0"/>
        <v>0</v>
      </c>
      <c r="I6" s="214">
        <v>4</v>
      </c>
    </row>
    <row r="7" spans="1:9">
      <c r="A7" s="65" t="str">
        <f>'Gols marcats'!A7</f>
        <v>Picassent</v>
      </c>
      <c r="B7" s="112">
        <f>'Gols marcats'!B7</f>
        <v>0</v>
      </c>
      <c r="C7" s="66">
        <f>'Gols marcats'!C7</f>
        <v>0</v>
      </c>
      <c r="D7" s="91">
        <f>'Gols marcats'!D7</f>
        <v>0</v>
      </c>
      <c r="E7" s="90">
        <f>'Gols marcats'!E7</f>
        <v>0</v>
      </c>
      <c r="F7" s="66">
        <f>'Gols marcats'!F7</f>
        <v>0</v>
      </c>
      <c r="G7" s="136">
        <f>'Gols marcats'!G7</f>
        <v>0</v>
      </c>
      <c r="H7" s="10">
        <f t="shared" si="0"/>
        <v>0</v>
      </c>
      <c r="I7" s="214">
        <v>5</v>
      </c>
    </row>
    <row r="8" spans="1:9">
      <c r="A8" s="65" t="str">
        <f>'Gols marcats'!A8</f>
        <v>Mutxamel</v>
      </c>
      <c r="B8" s="112">
        <f>'Gols marcats'!B8</f>
        <v>0</v>
      </c>
      <c r="C8" s="66">
        <f>'Gols marcats'!C8</f>
        <v>0</v>
      </c>
      <c r="D8" s="91">
        <f>'Gols marcats'!D8</f>
        <v>0</v>
      </c>
      <c r="E8" s="90">
        <f>'Gols marcats'!E8</f>
        <v>0</v>
      </c>
      <c r="F8" s="66">
        <f>'Gols marcats'!F8</f>
        <v>0</v>
      </c>
      <c r="G8" s="136">
        <f>'Gols marcats'!G8</f>
        <v>0</v>
      </c>
      <c r="H8" s="10">
        <f t="shared" si="0"/>
        <v>0</v>
      </c>
      <c r="I8" s="214">
        <v>6</v>
      </c>
    </row>
    <row r="9" spans="1:9">
      <c r="A9" s="65" t="str">
        <f>'Gols marcats'!A9</f>
        <v>Eldenc</v>
      </c>
      <c r="B9" s="112">
        <f>'Gols marcats'!B9</f>
        <v>0</v>
      </c>
      <c r="C9" s="66">
        <f>'Gols marcats'!C9</f>
        <v>0</v>
      </c>
      <c r="D9" s="91">
        <f>'Gols marcats'!D9</f>
        <v>0</v>
      </c>
      <c r="E9" s="90">
        <f>'Gols marcats'!E9</f>
        <v>0</v>
      </c>
      <c r="F9" s="66">
        <f>'Gols marcats'!F9</f>
        <v>0</v>
      </c>
      <c r="G9" s="136">
        <f>'Gols marcats'!G9</f>
        <v>0</v>
      </c>
      <c r="H9" s="10">
        <f t="shared" si="0"/>
        <v>0</v>
      </c>
      <c r="I9" s="214">
        <v>7</v>
      </c>
    </row>
    <row r="10" spans="1:9">
      <c r="A10" s="65" t="str">
        <f>'Gols marcats'!A10</f>
        <v>Sueca</v>
      </c>
      <c r="B10" s="112">
        <f>'Gols marcats'!B10</f>
        <v>0</v>
      </c>
      <c r="C10" s="66">
        <f>'Gols marcats'!C10</f>
        <v>0</v>
      </c>
      <c r="D10" s="91">
        <f>'Gols marcats'!D10</f>
        <v>0</v>
      </c>
      <c r="E10" s="90">
        <f>'Gols marcats'!E10</f>
        <v>0</v>
      </c>
      <c r="F10" s="66">
        <f>'Gols marcats'!F10</f>
        <v>0</v>
      </c>
      <c r="G10" s="136">
        <f>'Gols marcats'!G10</f>
        <v>0</v>
      </c>
      <c r="H10" s="10">
        <f t="shared" si="0"/>
        <v>0</v>
      </c>
      <c r="I10" s="214">
        <v>8</v>
      </c>
    </row>
    <row r="11" spans="1:9">
      <c r="A11" s="65" t="str">
        <f>'Gols marcats'!A11</f>
        <v>Alberic</v>
      </c>
      <c r="B11" s="112">
        <f>'Gols marcats'!B11</f>
        <v>0</v>
      </c>
      <c r="C11" s="66">
        <f>'Gols marcats'!C11</f>
        <v>0</v>
      </c>
      <c r="D11" s="91">
        <f>'Gols marcats'!D11</f>
        <v>0</v>
      </c>
      <c r="E11" s="90">
        <f>'Gols marcats'!E11</f>
        <v>0</v>
      </c>
      <c r="F11" s="66">
        <f>'Gols marcats'!F11</f>
        <v>0</v>
      </c>
      <c r="G11" s="136">
        <f>'Gols marcats'!G11</f>
        <v>0</v>
      </c>
      <c r="H11" s="10">
        <f t="shared" si="0"/>
        <v>0</v>
      </c>
      <c r="I11" s="214">
        <v>9</v>
      </c>
    </row>
    <row r="12" spans="1:9">
      <c r="A12" s="65" t="str">
        <f>'Gols marcats'!A12</f>
        <v>Ontinyent</v>
      </c>
      <c r="B12" s="112">
        <f>'Gols marcats'!B12</f>
        <v>0</v>
      </c>
      <c r="C12" s="66">
        <f>'Gols marcats'!C12</f>
        <v>0</v>
      </c>
      <c r="D12" s="91">
        <f>'Gols marcats'!D12</f>
        <v>0</v>
      </c>
      <c r="E12" s="90">
        <f>'Gols marcats'!E12</f>
        <v>0</v>
      </c>
      <c r="F12" s="66">
        <f>'Gols marcats'!F12</f>
        <v>0</v>
      </c>
      <c r="G12" s="136">
        <f>'Gols marcats'!G12</f>
        <v>0</v>
      </c>
      <c r="H12" s="10">
        <f t="shared" si="0"/>
        <v>0</v>
      </c>
      <c r="I12" s="214">
        <v>10</v>
      </c>
    </row>
    <row r="13" spans="1:9">
      <c r="A13" s="65" t="str">
        <f>'Gols marcats'!A13</f>
        <v>Foios</v>
      </c>
      <c r="B13" s="112">
        <f>'Gols marcats'!B13</f>
        <v>0</v>
      </c>
      <c r="C13" s="66">
        <f>'Gols marcats'!C13</f>
        <v>0</v>
      </c>
      <c r="D13" s="91">
        <f>'Gols marcats'!D13</f>
        <v>0</v>
      </c>
      <c r="E13" s="90">
        <f>'Gols marcats'!E13</f>
        <v>0</v>
      </c>
      <c r="F13" s="66">
        <f>'Gols marcats'!F13</f>
        <v>0</v>
      </c>
      <c r="G13" s="136">
        <f>'Gols marcats'!G13</f>
        <v>0</v>
      </c>
      <c r="H13" s="10">
        <f t="shared" si="0"/>
        <v>0</v>
      </c>
      <c r="I13" s="214">
        <v>11</v>
      </c>
    </row>
    <row r="14" spans="1:9">
      <c r="A14" s="65" t="str">
        <f>'Gols marcats'!A14</f>
        <v>Benicarló</v>
      </c>
      <c r="B14" s="112">
        <f>'Gols marcats'!B14</f>
        <v>0</v>
      </c>
      <c r="C14" s="66">
        <f>'Gols marcats'!C14</f>
        <v>0</v>
      </c>
      <c r="D14" s="91">
        <f>'Gols marcats'!D14</f>
        <v>0</v>
      </c>
      <c r="E14" s="90">
        <f>'Gols marcats'!E14</f>
        <v>0</v>
      </c>
      <c r="F14" s="66">
        <f>'Gols marcats'!F14</f>
        <v>0</v>
      </c>
      <c r="G14" s="136">
        <f>'Gols marcats'!G14</f>
        <v>0</v>
      </c>
      <c r="H14" s="10">
        <f t="shared" si="0"/>
        <v>0</v>
      </c>
      <c r="I14" s="214">
        <v>12</v>
      </c>
    </row>
    <row r="15" spans="1:9">
      <c r="A15" s="65" t="str">
        <f>'Gols marcats'!A15</f>
        <v>Oliva</v>
      </c>
      <c r="B15" s="112">
        <f>'Gols marcats'!B15</f>
        <v>0</v>
      </c>
      <c r="C15" s="66">
        <f>'Gols marcats'!C15</f>
        <v>0</v>
      </c>
      <c r="D15" s="91">
        <f>'Gols marcats'!D15</f>
        <v>0</v>
      </c>
      <c r="E15" s="90">
        <f>'Gols marcats'!E15</f>
        <v>0</v>
      </c>
      <c r="F15" s="66">
        <f>'Gols marcats'!F15</f>
        <v>0</v>
      </c>
      <c r="G15" s="136">
        <f>'Gols marcats'!G15</f>
        <v>0</v>
      </c>
      <c r="H15" s="10">
        <f t="shared" si="0"/>
        <v>0</v>
      </c>
      <c r="I15" s="214">
        <v>13</v>
      </c>
    </row>
    <row r="16" spans="1:9">
      <c r="A16" s="65" t="str">
        <f>'Gols marcats'!A16</f>
        <v>Villena</v>
      </c>
      <c r="B16" s="112">
        <f>'Gols marcats'!B16</f>
        <v>0</v>
      </c>
      <c r="C16" s="66">
        <f>'Gols marcats'!C16</f>
        <v>0</v>
      </c>
      <c r="D16" s="91">
        <f>'Gols marcats'!D16</f>
        <v>0</v>
      </c>
      <c r="E16" s="90">
        <f>'Gols marcats'!E16</f>
        <v>0</v>
      </c>
      <c r="F16" s="66">
        <f>'Gols marcats'!F16</f>
        <v>0</v>
      </c>
      <c r="G16" s="136">
        <f>'Gols marcats'!G16</f>
        <v>0</v>
      </c>
      <c r="H16" s="10">
        <f t="shared" si="0"/>
        <v>0</v>
      </c>
      <c r="I16" s="214">
        <v>14</v>
      </c>
    </row>
    <row r="17" spans="1:9">
      <c r="A17" s="65" t="str">
        <f>'Gols marcats'!A17</f>
        <v>Crevillent</v>
      </c>
      <c r="B17" s="112">
        <f>'Gols marcats'!B17</f>
        <v>0</v>
      </c>
      <c r="C17" s="66">
        <f>'Gols marcats'!C17</f>
        <v>0</v>
      </c>
      <c r="D17" s="91">
        <f>'Gols marcats'!D17</f>
        <v>0</v>
      </c>
      <c r="E17" s="90">
        <f>'Gols marcats'!E17</f>
        <v>0</v>
      </c>
      <c r="F17" s="66">
        <f>'Gols marcats'!F17</f>
        <v>0</v>
      </c>
      <c r="G17" s="136">
        <f>'Gols marcats'!G17</f>
        <v>0</v>
      </c>
      <c r="H17" s="10">
        <f t="shared" si="0"/>
        <v>0</v>
      </c>
      <c r="I17" s="214">
        <v>15</v>
      </c>
    </row>
    <row r="18" spans="1:9">
      <c r="A18" s="65" t="str">
        <f>'Gols marcats'!A18</f>
        <v>Saguntí</v>
      </c>
      <c r="B18" s="112">
        <f>'Gols marcats'!B18</f>
        <v>0</v>
      </c>
      <c r="C18" s="66">
        <f>'Gols marcats'!C18</f>
        <v>0</v>
      </c>
      <c r="D18" s="91">
        <f>'Gols marcats'!D18</f>
        <v>0</v>
      </c>
      <c r="E18" s="90">
        <f>'Gols marcats'!E18</f>
        <v>0</v>
      </c>
      <c r="F18" s="66">
        <f>'Gols marcats'!F18</f>
        <v>0</v>
      </c>
      <c r="G18" s="136">
        <f>'Gols marcats'!G18</f>
        <v>0</v>
      </c>
      <c r="H18" s="10">
        <f t="shared" si="0"/>
        <v>0</v>
      </c>
      <c r="I18" s="214">
        <v>16</v>
      </c>
    </row>
    <row r="19" spans="1:9">
      <c r="A19" s="65" t="str">
        <f>'Gols marcats'!A19</f>
        <v>Xàbia</v>
      </c>
      <c r="B19" s="112">
        <f>'Gols marcats'!B19</f>
        <v>0</v>
      </c>
      <c r="C19" s="66">
        <f>'Gols marcats'!C19</f>
        <v>0</v>
      </c>
      <c r="D19" s="91">
        <f>'Gols marcats'!D19</f>
        <v>0</v>
      </c>
      <c r="E19" s="90">
        <f>'Gols marcats'!E19</f>
        <v>0</v>
      </c>
      <c r="F19" s="66">
        <f>'Gols marcats'!F19</f>
        <v>0</v>
      </c>
      <c r="G19" s="136">
        <f>'Gols marcats'!G19</f>
        <v>0</v>
      </c>
      <c r="H19" s="10">
        <f t="shared" si="0"/>
        <v>0</v>
      </c>
      <c r="I19" s="214">
        <v>17</v>
      </c>
    </row>
    <row r="20" spans="1:9">
      <c r="A20" s="65" t="str">
        <f>'Gols marcats'!A20</f>
        <v>Calp</v>
      </c>
      <c r="B20" s="112">
        <f>'Gols marcats'!B20</f>
        <v>0</v>
      </c>
      <c r="C20" s="66">
        <f>'Gols marcats'!C20</f>
        <v>0</v>
      </c>
      <c r="D20" s="91">
        <f>'Gols marcats'!D20</f>
        <v>0</v>
      </c>
      <c r="E20" s="90">
        <f>'Gols marcats'!E20</f>
        <v>0</v>
      </c>
      <c r="F20" s="66">
        <f>'Gols marcats'!F20</f>
        <v>0</v>
      </c>
      <c r="G20" s="136">
        <f>'Gols marcats'!G20</f>
        <v>0</v>
      </c>
      <c r="H20" s="10">
        <f t="shared" si="0"/>
        <v>0</v>
      </c>
      <c r="I20" s="214">
        <v>18</v>
      </c>
    </row>
    <row r="21" spans="1:9">
      <c r="A21" s="65" t="str">
        <f>'Gols marcats'!A21</f>
        <v>Torrent</v>
      </c>
      <c r="B21" s="112">
        <f>'Gols marcats'!B21</f>
        <v>0</v>
      </c>
      <c r="C21" s="66">
        <f>'Gols marcats'!C21</f>
        <v>0</v>
      </c>
      <c r="D21" s="91">
        <f>'Gols marcats'!D21</f>
        <v>0</v>
      </c>
      <c r="E21" s="90">
        <f>'Gols marcats'!E21</f>
        <v>0</v>
      </c>
      <c r="F21" s="66">
        <f>'Gols marcats'!F21</f>
        <v>0</v>
      </c>
      <c r="G21" s="136">
        <f>'Gols marcats'!G21</f>
        <v>0</v>
      </c>
      <c r="H21" s="10">
        <f t="shared" si="0"/>
        <v>0</v>
      </c>
      <c r="I21" s="214">
        <v>19</v>
      </c>
    </row>
    <row r="22" spans="1:9">
      <c r="A22" s="65" t="str">
        <f>'Gols marcats'!A22</f>
        <v>Alaquàs</v>
      </c>
      <c r="B22" s="112">
        <f>'Gols marcats'!B22</f>
        <v>0</v>
      </c>
      <c r="C22" s="66">
        <f>'Gols marcats'!C22</f>
        <v>0</v>
      </c>
      <c r="D22" s="91">
        <f>'Gols marcats'!D22</f>
        <v>0</v>
      </c>
      <c r="E22" s="90">
        <f>'Gols marcats'!E22</f>
        <v>0</v>
      </c>
      <c r="F22" s="66">
        <f>'Gols marcats'!F22</f>
        <v>0</v>
      </c>
      <c r="G22" s="136">
        <f>'Gols marcats'!G22</f>
        <v>0</v>
      </c>
      <c r="H22" s="10">
        <f t="shared" si="0"/>
        <v>0</v>
      </c>
      <c r="I22" s="214">
        <v>20</v>
      </c>
    </row>
    <row r="23" spans="1:9">
      <c r="A23" s="65" t="str">
        <f>'Gols marcats'!A23</f>
        <v>Pinós</v>
      </c>
      <c r="B23" s="112">
        <f>'Gols marcats'!B23</f>
        <v>0</v>
      </c>
      <c r="C23" s="66">
        <f>'Gols marcats'!C23</f>
        <v>0</v>
      </c>
      <c r="D23" s="91">
        <f>'Gols marcats'!D23</f>
        <v>0</v>
      </c>
      <c r="E23" s="90">
        <f>'Gols marcats'!E23</f>
        <v>0</v>
      </c>
      <c r="F23" s="66">
        <f>'Gols marcats'!F23</f>
        <v>0</v>
      </c>
      <c r="G23" s="136">
        <f>'Gols marcats'!G23</f>
        <v>0</v>
      </c>
      <c r="H23" s="10">
        <f t="shared" si="0"/>
        <v>0</v>
      </c>
      <c r="I23" s="214">
        <v>21</v>
      </c>
    </row>
    <row r="24" spans="1:9">
      <c r="A24" s="65" t="str">
        <f>'Gols marcats'!A24</f>
        <v>Gandia</v>
      </c>
      <c r="B24" s="112">
        <f>'Gols marcats'!B24</f>
        <v>0</v>
      </c>
      <c r="C24" s="66">
        <f>'Gols marcats'!C24</f>
        <v>0</v>
      </c>
      <c r="D24" s="91">
        <f>'Gols marcats'!D24</f>
        <v>0</v>
      </c>
      <c r="E24" s="90">
        <f>'Gols marcats'!E24</f>
        <v>0</v>
      </c>
      <c r="F24" s="66">
        <f>'Gols marcats'!F24</f>
        <v>0</v>
      </c>
      <c r="G24" s="136">
        <f>'Gols marcats'!G24</f>
        <v>0</v>
      </c>
      <c r="H24" s="10">
        <f t="shared" si="0"/>
        <v>0</v>
      </c>
      <c r="I24" s="214">
        <v>22</v>
      </c>
    </row>
    <row r="25" spans="1:9">
      <c r="A25" s="65" t="str">
        <f>'Gols marcats'!A25</f>
        <v>Carcaixent</v>
      </c>
      <c r="B25" s="112">
        <f>'Gols marcats'!B25</f>
        <v>0</v>
      </c>
      <c r="C25" s="66">
        <f>'Gols marcats'!C25</f>
        <v>0</v>
      </c>
      <c r="D25" s="91">
        <f>'Gols marcats'!D25</f>
        <v>0</v>
      </c>
      <c r="E25" s="90">
        <f>'Gols marcats'!E25</f>
        <v>0</v>
      </c>
      <c r="F25" s="66">
        <f>'Gols marcats'!F25</f>
        <v>0</v>
      </c>
      <c r="G25" s="136">
        <f>'Gols marcats'!G25</f>
        <v>0</v>
      </c>
      <c r="H25" s="10">
        <f t="shared" si="0"/>
        <v>0</v>
      </c>
      <c r="I25" s="214">
        <v>23</v>
      </c>
    </row>
    <row r="26" spans="1:9">
      <c r="A26" s="65" t="str">
        <f>'Gols marcats'!A26</f>
        <v>Picassent</v>
      </c>
      <c r="B26" s="112">
        <f>'Gols marcats'!B26</f>
        <v>0</v>
      </c>
      <c r="C26" s="66">
        <f>'Gols marcats'!C26</f>
        <v>0</v>
      </c>
      <c r="D26" s="91">
        <f>'Gols marcats'!D26</f>
        <v>0</v>
      </c>
      <c r="E26" s="90">
        <f>'Gols marcats'!E26</f>
        <v>0</v>
      </c>
      <c r="F26" s="66">
        <f>'Gols marcats'!F26</f>
        <v>0</v>
      </c>
      <c r="G26" s="136">
        <f>'Gols marcats'!G26</f>
        <v>0</v>
      </c>
      <c r="H26" s="10">
        <f t="shared" si="0"/>
        <v>0</v>
      </c>
      <c r="I26" s="214">
        <v>24</v>
      </c>
    </row>
    <row r="27" spans="1:9">
      <c r="A27" s="65" t="str">
        <f>'Gols marcats'!A27</f>
        <v>Mutxamel</v>
      </c>
      <c r="B27" s="112">
        <f>'Gols marcats'!B27</f>
        <v>0</v>
      </c>
      <c r="C27" s="66">
        <f>'Gols marcats'!C27</f>
        <v>0</v>
      </c>
      <c r="D27" s="91">
        <f>'Gols marcats'!D27</f>
        <v>0</v>
      </c>
      <c r="E27" s="90">
        <f>'Gols marcats'!E27</f>
        <v>0</v>
      </c>
      <c r="F27" s="66">
        <f>'Gols marcats'!F27</f>
        <v>0</v>
      </c>
      <c r="G27" s="136">
        <f>'Gols marcats'!G27</f>
        <v>0</v>
      </c>
      <c r="H27" s="10">
        <f t="shared" si="0"/>
        <v>0</v>
      </c>
      <c r="I27" s="214">
        <v>25</v>
      </c>
    </row>
    <row r="28" spans="1:9">
      <c r="A28" s="65" t="str">
        <f>'Gols marcats'!A28</f>
        <v>Eldenc</v>
      </c>
      <c r="B28" s="112">
        <f>'Gols marcats'!B28</f>
        <v>0</v>
      </c>
      <c r="C28" s="66">
        <f>'Gols marcats'!C28</f>
        <v>0</v>
      </c>
      <c r="D28" s="91">
        <f>'Gols marcats'!D28</f>
        <v>0</v>
      </c>
      <c r="E28" s="90">
        <f>'Gols marcats'!E28</f>
        <v>0</v>
      </c>
      <c r="F28" s="66">
        <f>'Gols marcats'!F28</f>
        <v>0</v>
      </c>
      <c r="G28" s="136">
        <f>'Gols marcats'!G28</f>
        <v>0</v>
      </c>
      <c r="H28" s="10">
        <f t="shared" si="0"/>
        <v>0</v>
      </c>
      <c r="I28" s="214">
        <v>26</v>
      </c>
    </row>
    <row r="29" spans="1:9">
      <c r="A29" s="65" t="str">
        <f>'Gols marcats'!A29</f>
        <v>Sueca</v>
      </c>
      <c r="B29" s="112">
        <f>'Gols marcats'!B29</f>
        <v>0</v>
      </c>
      <c r="C29" s="66">
        <f>'Gols marcats'!C29</f>
        <v>0</v>
      </c>
      <c r="D29" s="91">
        <f>'Gols marcats'!D29</f>
        <v>0</v>
      </c>
      <c r="E29" s="90">
        <f>'Gols marcats'!E29</f>
        <v>0</v>
      </c>
      <c r="F29" s="66">
        <f>'Gols marcats'!F29</f>
        <v>0</v>
      </c>
      <c r="G29" s="136">
        <f>'Gols marcats'!G29</f>
        <v>0</v>
      </c>
      <c r="H29" s="10">
        <f t="shared" si="0"/>
        <v>0</v>
      </c>
      <c r="I29" s="214">
        <v>27</v>
      </c>
    </row>
    <row r="30" spans="1:9">
      <c r="A30" s="65" t="str">
        <f>'Gols marcats'!A30</f>
        <v>Alberic</v>
      </c>
      <c r="B30" s="112">
        <f>'Gols marcats'!B30</f>
        <v>0</v>
      </c>
      <c r="C30" s="66">
        <f>'Gols marcats'!C30</f>
        <v>0</v>
      </c>
      <c r="D30" s="91">
        <f>'Gols marcats'!D30</f>
        <v>0</v>
      </c>
      <c r="E30" s="90">
        <f>'Gols marcats'!E30</f>
        <v>0</v>
      </c>
      <c r="F30" s="66">
        <f>'Gols marcats'!F30</f>
        <v>0</v>
      </c>
      <c r="G30" s="136">
        <f>'Gols marcats'!G30</f>
        <v>0</v>
      </c>
      <c r="H30" s="10">
        <f t="shared" si="0"/>
        <v>0</v>
      </c>
      <c r="I30" s="214">
        <v>28</v>
      </c>
    </row>
    <row r="31" spans="1:9">
      <c r="A31" s="65" t="str">
        <f>'Gols marcats'!A31</f>
        <v>Ontinyent</v>
      </c>
      <c r="B31" s="112">
        <f>'Gols marcats'!B31</f>
        <v>0</v>
      </c>
      <c r="C31" s="66">
        <f>'Gols marcats'!C31</f>
        <v>0</v>
      </c>
      <c r="D31" s="91">
        <f>'Gols marcats'!D31</f>
        <v>0</v>
      </c>
      <c r="E31" s="90">
        <f>'Gols marcats'!E31</f>
        <v>0</v>
      </c>
      <c r="F31" s="66">
        <f>'Gols marcats'!F31</f>
        <v>0</v>
      </c>
      <c r="G31" s="136">
        <f>'Gols marcats'!G31</f>
        <v>0</v>
      </c>
      <c r="H31" s="10">
        <f t="shared" si="0"/>
        <v>0</v>
      </c>
      <c r="I31" s="214">
        <v>29</v>
      </c>
    </row>
    <row r="32" spans="1:9">
      <c r="A32" s="65" t="str">
        <f>'Gols marcats'!A32</f>
        <v>Foios</v>
      </c>
      <c r="B32" s="112">
        <f>'Gols marcats'!B32</f>
        <v>0</v>
      </c>
      <c r="C32" s="66">
        <f>'Gols marcats'!C32</f>
        <v>0</v>
      </c>
      <c r="D32" s="91">
        <f>'Gols marcats'!D32</f>
        <v>0</v>
      </c>
      <c r="E32" s="90">
        <f>'Gols marcats'!E32</f>
        <v>0</v>
      </c>
      <c r="F32" s="66">
        <f>'Gols marcats'!F32</f>
        <v>0</v>
      </c>
      <c r="G32" s="136">
        <f>'Gols marcats'!G32</f>
        <v>0</v>
      </c>
      <c r="H32" s="10">
        <f t="shared" si="0"/>
        <v>0</v>
      </c>
      <c r="I32" s="214">
        <v>30</v>
      </c>
    </row>
    <row r="33" spans="1:9">
      <c r="A33" s="65" t="str">
        <f>'Gols marcats'!A33</f>
        <v>Benicarló</v>
      </c>
      <c r="B33" s="112">
        <f>'Gols marcats'!B33</f>
        <v>0</v>
      </c>
      <c r="C33" s="66">
        <f>'Gols marcats'!C33</f>
        <v>0</v>
      </c>
      <c r="D33" s="91">
        <f>'Gols marcats'!D33</f>
        <v>0</v>
      </c>
      <c r="E33" s="90">
        <f>'Gols marcats'!E33</f>
        <v>0</v>
      </c>
      <c r="F33" s="66">
        <f>'Gols marcats'!F33</f>
        <v>0</v>
      </c>
      <c r="G33" s="136">
        <f>'Gols marcats'!G33</f>
        <v>0</v>
      </c>
      <c r="H33" s="10">
        <f t="shared" si="0"/>
        <v>0</v>
      </c>
      <c r="I33" s="214">
        <v>31</v>
      </c>
    </row>
    <row r="34" spans="1:9">
      <c r="A34" s="65" t="str">
        <f>'Gols marcats'!A34</f>
        <v>Oliva</v>
      </c>
      <c r="B34" s="112">
        <f>'Gols marcats'!B34</f>
        <v>0</v>
      </c>
      <c r="C34" s="66">
        <f>'Gols marcats'!C34</f>
        <v>0</v>
      </c>
      <c r="D34" s="91">
        <f>'Gols marcats'!D34</f>
        <v>0</v>
      </c>
      <c r="E34" s="90">
        <f>'Gols marcats'!E34</f>
        <v>0</v>
      </c>
      <c r="F34" s="66">
        <f>'Gols marcats'!F34</f>
        <v>0</v>
      </c>
      <c r="G34" s="136">
        <f>'Gols marcats'!G34</f>
        <v>0</v>
      </c>
      <c r="H34" s="10">
        <f t="shared" si="0"/>
        <v>0</v>
      </c>
      <c r="I34" s="214">
        <v>32</v>
      </c>
    </row>
    <row r="35" spans="1:9">
      <c r="A35" s="65" t="str">
        <f>'Gols marcats'!A35</f>
        <v>Villena</v>
      </c>
      <c r="B35" s="112">
        <f>'Gols marcats'!B35</f>
        <v>0</v>
      </c>
      <c r="C35" s="66">
        <f>'Gols marcats'!C35</f>
        <v>0</v>
      </c>
      <c r="D35" s="91">
        <f>'Gols marcats'!D35</f>
        <v>0</v>
      </c>
      <c r="E35" s="90">
        <f>'Gols marcats'!E35</f>
        <v>0</v>
      </c>
      <c r="F35" s="66">
        <f>'Gols marcats'!F35</f>
        <v>0</v>
      </c>
      <c r="G35" s="136">
        <f>'Gols marcats'!G35</f>
        <v>0</v>
      </c>
      <c r="H35" s="10">
        <f t="shared" si="0"/>
        <v>0</v>
      </c>
      <c r="I35" s="214">
        <v>33</v>
      </c>
    </row>
    <row r="36" spans="1:9">
      <c r="A36" s="65" t="str">
        <f>'Gols marcats'!A36</f>
        <v>Crevillent</v>
      </c>
      <c r="B36" s="112">
        <f>'Gols marcats'!B36</f>
        <v>0</v>
      </c>
      <c r="C36" s="66">
        <f>'Gols marcats'!C36</f>
        <v>0</v>
      </c>
      <c r="D36" s="91">
        <f>'Gols marcats'!D36</f>
        <v>0</v>
      </c>
      <c r="E36" s="90">
        <f>'Gols marcats'!E36</f>
        <v>0</v>
      </c>
      <c r="F36" s="66">
        <f>'Gols marcats'!F36</f>
        <v>0</v>
      </c>
      <c r="G36" s="136">
        <f>'Gols marcats'!G36</f>
        <v>0</v>
      </c>
      <c r="H36" s="10">
        <f t="shared" si="0"/>
        <v>0</v>
      </c>
      <c r="I36" s="214">
        <v>34</v>
      </c>
    </row>
    <row r="37" spans="1:9">
      <c r="A37" s="65" t="str">
        <f>'Gols marcats'!A37</f>
        <v>Saguntí</v>
      </c>
      <c r="B37" s="112">
        <f>'Gols marcats'!B37</f>
        <v>0</v>
      </c>
      <c r="C37" s="66">
        <f>'Gols marcats'!C37</f>
        <v>0</v>
      </c>
      <c r="D37" s="91">
        <f>'Gols marcats'!D37</f>
        <v>0</v>
      </c>
      <c r="E37" s="90">
        <f>'Gols marcats'!E37</f>
        <v>0</v>
      </c>
      <c r="F37" s="66">
        <f>'Gols marcats'!F37</f>
        <v>0</v>
      </c>
      <c r="G37" s="136">
        <f>'Gols marcats'!G37</f>
        <v>0</v>
      </c>
      <c r="H37" s="10">
        <f t="shared" si="0"/>
        <v>0</v>
      </c>
      <c r="I37" s="214">
        <v>35</v>
      </c>
    </row>
    <row r="38" spans="1:9">
      <c r="A38" s="65" t="str">
        <f>'Gols marcats'!A38</f>
        <v>Xàbia</v>
      </c>
      <c r="B38" s="112">
        <f>'Gols marcats'!B38</f>
        <v>0</v>
      </c>
      <c r="C38" s="66">
        <f>'Gols marcats'!C38</f>
        <v>0</v>
      </c>
      <c r="D38" s="91">
        <f>'Gols marcats'!D38</f>
        <v>0</v>
      </c>
      <c r="E38" s="90">
        <f>'Gols marcats'!E38</f>
        <v>0</v>
      </c>
      <c r="F38" s="66">
        <f>'Gols marcats'!F38</f>
        <v>0</v>
      </c>
      <c r="G38" s="136">
        <f>'Gols marcats'!G38</f>
        <v>0</v>
      </c>
      <c r="H38" s="10">
        <f t="shared" si="0"/>
        <v>0</v>
      </c>
      <c r="I38" s="214">
        <v>36</v>
      </c>
    </row>
    <row r="39" spans="1:9">
      <c r="A39" s="65" t="str">
        <f>'Gols marcats'!A39</f>
        <v>Calp</v>
      </c>
      <c r="B39" s="112">
        <f>'Gols marcats'!B39</f>
        <v>0</v>
      </c>
      <c r="C39" s="66">
        <f>'Gols marcats'!C39</f>
        <v>0</v>
      </c>
      <c r="D39" s="91">
        <f>'Gols marcats'!D39</f>
        <v>0</v>
      </c>
      <c r="E39" s="90">
        <f>'Gols marcats'!E39</f>
        <v>0</v>
      </c>
      <c r="F39" s="66">
        <f>'Gols marcats'!F39</f>
        <v>0</v>
      </c>
      <c r="G39" s="136">
        <f>'Gols marcats'!G39</f>
        <v>0</v>
      </c>
      <c r="H39" s="10">
        <f t="shared" si="0"/>
        <v>0</v>
      </c>
      <c r="I39" s="214">
        <v>37</v>
      </c>
    </row>
    <row r="40" spans="1:9">
      <c r="A40" s="65" t="str">
        <f>'Gols marcats'!A40</f>
        <v>Torrent</v>
      </c>
      <c r="B40" s="112">
        <f>'Gols marcats'!B40</f>
        <v>0</v>
      </c>
      <c r="C40" s="66">
        <f>'Gols marcats'!C40</f>
        <v>0</v>
      </c>
      <c r="D40" s="91">
        <f>'Gols marcats'!D40</f>
        <v>0</v>
      </c>
      <c r="E40" s="90">
        <f>'Gols marcats'!E40</f>
        <v>0</v>
      </c>
      <c r="F40" s="66">
        <f>'Gols marcats'!F40</f>
        <v>0</v>
      </c>
      <c r="G40" s="136">
        <f>'Gols marcats'!G40</f>
        <v>0</v>
      </c>
      <c r="H40" s="10">
        <f t="shared" si="0"/>
        <v>0</v>
      </c>
      <c r="I40" s="214">
        <v>38</v>
      </c>
    </row>
    <row r="41" spans="1:9">
      <c r="A41" s="65">
        <f>'Gols marcats'!A41</f>
        <v>0</v>
      </c>
      <c r="B41" s="112">
        <f>'Gols marcats'!B41</f>
        <v>0</v>
      </c>
      <c r="C41" s="66">
        <f>'Gols marcats'!C41</f>
        <v>0</v>
      </c>
      <c r="D41" s="91">
        <f>'Gols marcats'!D41</f>
        <v>0</v>
      </c>
      <c r="E41" s="90">
        <f>'Gols marcats'!E41</f>
        <v>0</v>
      </c>
      <c r="F41" s="66">
        <f>'Gols marcats'!F41</f>
        <v>0</v>
      </c>
      <c r="G41" s="136">
        <f>'Gols marcats'!G41</f>
        <v>0</v>
      </c>
      <c r="H41" s="10">
        <f t="shared" si="0"/>
        <v>0</v>
      </c>
      <c r="I41" s="214">
        <v>39</v>
      </c>
    </row>
    <row r="42" spans="1:9">
      <c r="A42" s="65">
        <f>'Gols marcats'!A42</f>
        <v>0</v>
      </c>
      <c r="B42" s="112">
        <f>'Gols marcats'!B42</f>
        <v>0</v>
      </c>
      <c r="C42" s="66">
        <f>'Gols marcats'!C42</f>
        <v>0</v>
      </c>
      <c r="D42" s="91">
        <f>'Gols marcats'!D42</f>
        <v>0</v>
      </c>
      <c r="E42" s="90">
        <f>'Gols marcats'!E42</f>
        <v>0</v>
      </c>
      <c r="F42" s="66">
        <f>'Gols marcats'!F42</f>
        <v>0</v>
      </c>
      <c r="G42" s="136">
        <f>'Gols marcats'!G42</f>
        <v>0</v>
      </c>
      <c r="H42" s="10">
        <f t="shared" si="0"/>
        <v>0</v>
      </c>
      <c r="I42" s="214">
        <v>40</v>
      </c>
    </row>
    <row r="43" spans="1:9">
      <c r="A43" s="65">
        <f>'Gols marcats'!A43</f>
        <v>0</v>
      </c>
      <c r="B43" s="112">
        <f>'Gols marcats'!B43</f>
        <v>0</v>
      </c>
      <c r="C43" s="66">
        <f>'Gols marcats'!C43</f>
        <v>0</v>
      </c>
      <c r="D43" s="91">
        <f>'Gols marcats'!D43</f>
        <v>0</v>
      </c>
      <c r="E43" s="90">
        <f>'Gols marcats'!E43</f>
        <v>0</v>
      </c>
      <c r="F43" s="66">
        <f>'Gols marcats'!F43</f>
        <v>0</v>
      </c>
      <c r="G43" s="136">
        <f>'Gols marcats'!G43</f>
        <v>0</v>
      </c>
      <c r="H43" s="10">
        <f t="shared" si="0"/>
        <v>0</v>
      </c>
      <c r="I43" s="214">
        <v>41</v>
      </c>
    </row>
    <row r="44" spans="1:9">
      <c r="A44" s="65">
        <f>'Gols marcats'!A44</f>
        <v>0</v>
      </c>
      <c r="B44" s="112">
        <f>'Gols marcats'!B44</f>
        <v>0</v>
      </c>
      <c r="C44" s="66">
        <f>'Gols marcats'!C44</f>
        <v>0</v>
      </c>
      <c r="D44" s="91">
        <f>'Gols marcats'!D44</f>
        <v>0</v>
      </c>
      <c r="E44" s="90">
        <f>'Gols marcats'!E44</f>
        <v>0</v>
      </c>
      <c r="F44" s="66">
        <f>'Gols marcats'!F44</f>
        <v>0</v>
      </c>
      <c r="G44" s="136">
        <f>'Gols marcats'!G44</f>
        <v>0</v>
      </c>
      <c r="H44" s="10">
        <f t="shared" si="0"/>
        <v>0</v>
      </c>
      <c r="I44" s="214">
        <v>42</v>
      </c>
    </row>
    <row r="45" spans="1:9">
      <c r="A45" s="65">
        <f>'Gols marcats'!A45</f>
        <v>0</v>
      </c>
      <c r="B45" s="112">
        <f>'Gols marcats'!B45</f>
        <v>0</v>
      </c>
      <c r="C45" s="66">
        <f>'Gols marcats'!C45</f>
        <v>0</v>
      </c>
      <c r="D45" s="91">
        <f>'Gols marcats'!D45</f>
        <v>0</v>
      </c>
      <c r="E45" s="90">
        <f>'Gols marcats'!E45</f>
        <v>0</v>
      </c>
      <c r="F45" s="66">
        <f>'Gols marcats'!F45</f>
        <v>0</v>
      </c>
      <c r="G45" s="136">
        <f>'Gols marcats'!G45</f>
        <v>0</v>
      </c>
      <c r="H45" s="10">
        <f t="shared" si="0"/>
        <v>0</v>
      </c>
      <c r="I45" s="214">
        <v>1</v>
      </c>
    </row>
    <row r="46" spans="1:9">
      <c r="A46" s="65">
        <f>'Gols marcats'!A46</f>
        <v>0</v>
      </c>
      <c r="B46" s="112">
        <f>'Gols marcats'!B46</f>
        <v>0</v>
      </c>
      <c r="C46" s="66">
        <f>'Gols marcats'!C46</f>
        <v>0</v>
      </c>
      <c r="D46" s="91">
        <f>'Gols marcats'!D46</f>
        <v>0</v>
      </c>
      <c r="E46" s="90">
        <f>'Gols marcats'!E46</f>
        <v>0</v>
      </c>
      <c r="F46" s="66">
        <f>'Gols marcats'!F46</f>
        <v>0</v>
      </c>
      <c r="G46" s="136">
        <f>'Gols marcats'!G46</f>
        <v>0</v>
      </c>
      <c r="H46" s="10">
        <f t="shared" si="0"/>
        <v>0</v>
      </c>
      <c r="I46" s="214">
        <v>2</v>
      </c>
    </row>
    <row r="47" spans="1:9">
      <c r="A47" s="65">
        <f>'Gols marcats'!A47</f>
        <v>0</v>
      </c>
      <c r="B47" s="112">
        <f>'Gols marcats'!B47</f>
        <v>0</v>
      </c>
      <c r="C47" s="66">
        <f>'Gols marcats'!C47</f>
        <v>0</v>
      </c>
      <c r="D47" s="91">
        <f>'Gols marcats'!D47</f>
        <v>0</v>
      </c>
      <c r="E47" s="90">
        <f>'Gols marcats'!E47</f>
        <v>0</v>
      </c>
      <c r="F47" s="66">
        <f>'Gols marcats'!F47</f>
        <v>0</v>
      </c>
      <c r="G47" s="136">
        <f>'Gols marcats'!G47</f>
        <v>0</v>
      </c>
      <c r="H47" s="10">
        <f t="shared" ref="H47:H50" si="1">SUM(B47:G47)</f>
        <v>0</v>
      </c>
      <c r="I47" s="214">
        <v>3</v>
      </c>
    </row>
    <row r="48" spans="1:9">
      <c r="A48" s="65" t="str">
        <f>'Gols marcats'!A48</f>
        <v>Alaquàs</v>
      </c>
      <c r="B48" s="112">
        <f>'Gols marcats'!B48</f>
        <v>0</v>
      </c>
      <c r="C48" s="66">
        <f>'Gols marcats'!C48</f>
        <v>0</v>
      </c>
      <c r="D48" s="91">
        <f>'Gols marcats'!D48</f>
        <v>0</v>
      </c>
      <c r="E48" s="90">
        <f>'Gols marcats'!E48</f>
        <v>0</v>
      </c>
      <c r="F48" s="66">
        <f>'Gols marcats'!F48</f>
        <v>0</v>
      </c>
      <c r="G48" s="136">
        <f>'Gols marcats'!G48</f>
        <v>0</v>
      </c>
      <c r="H48" s="10">
        <f t="shared" si="1"/>
        <v>0</v>
      </c>
      <c r="I48" s="214">
        <v>4</v>
      </c>
    </row>
    <row r="49" spans="1:14">
      <c r="A49" s="65" t="str">
        <f>'Gols marcats'!A49</f>
        <v>Pinós</v>
      </c>
      <c r="B49" s="112">
        <f>'Gols marcats'!B49</f>
        <v>0</v>
      </c>
      <c r="C49" s="66">
        <f>'Gols marcats'!C49</f>
        <v>0</v>
      </c>
      <c r="D49" s="91">
        <f>'Gols marcats'!D49</f>
        <v>0</v>
      </c>
      <c r="E49" s="90">
        <f>'Gols marcats'!E49</f>
        <v>0</v>
      </c>
      <c r="F49" s="66">
        <f>'Gols marcats'!F49</f>
        <v>0</v>
      </c>
      <c r="G49" s="136">
        <f>'Gols marcats'!G49</f>
        <v>0</v>
      </c>
      <c r="H49" s="10">
        <f t="shared" si="1"/>
        <v>0</v>
      </c>
      <c r="I49" s="214">
        <v>5</v>
      </c>
    </row>
    <row r="50" spans="1:14" ht="13.5" thickBot="1">
      <c r="A50" s="65" t="str">
        <f>'Gols marcats'!A50</f>
        <v>Gandia</v>
      </c>
      <c r="B50" s="112">
        <f>'Gols marcats'!B50</f>
        <v>0</v>
      </c>
      <c r="C50" s="66">
        <f>'Gols marcats'!C50</f>
        <v>0</v>
      </c>
      <c r="D50" s="91">
        <f>'Gols marcats'!D50</f>
        <v>0</v>
      </c>
      <c r="E50" s="90">
        <f>'Gols marcats'!E50</f>
        <v>0</v>
      </c>
      <c r="F50" s="66">
        <f>'Gols marcats'!F50</f>
        <v>0</v>
      </c>
      <c r="G50" s="136">
        <f>'Gols marcats'!G50</f>
        <v>0</v>
      </c>
      <c r="H50" s="10">
        <f t="shared" si="1"/>
        <v>0</v>
      </c>
      <c r="I50" s="214">
        <v>6</v>
      </c>
    </row>
    <row r="51" spans="1:14" ht="14.25" thickTop="1" thickBot="1">
      <c r="A51" s="39" t="s">
        <v>36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0</v>
      </c>
      <c r="C53" s="56" t="e">
        <f>(B53/N53)</f>
        <v>#DIV/0!</v>
      </c>
      <c r="D53" s="35">
        <f>SUM(C3:C46)</f>
        <v>0</v>
      </c>
      <c r="E53" s="56" t="e">
        <f>(D53/N53)</f>
        <v>#DIV/0!</v>
      </c>
      <c r="F53" s="35">
        <f>SUM(D3:D46)</f>
        <v>0</v>
      </c>
      <c r="G53" s="57" t="e">
        <f>(F53/N53)</f>
        <v>#DIV/0!</v>
      </c>
      <c r="H53" s="55">
        <f>SUM(E3:E46)</f>
        <v>0</v>
      </c>
      <c r="I53" s="56" t="e">
        <f>(H53/N53)</f>
        <v>#DIV/0!</v>
      </c>
      <c r="J53" s="35">
        <f>SUM(F3:F46)</f>
        <v>0</v>
      </c>
      <c r="K53" s="56" t="e">
        <f>(J53/N53)</f>
        <v>#DIV/0!</v>
      </c>
      <c r="L53" s="35">
        <f>SUM(G3:G46)</f>
        <v>0</v>
      </c>
      <c r="M53" s="57" t="e">
        <f>(L53/N53)</f>
        <v>#DIV/0!</v>
      </c>
      <c r="N53" s="59">
        <f>SUM(H3:H50)</f>
        <v>0</v>
      </c>
    </row>
    <row r="54" spans="1:14" ht="13.5" thickTop="1"/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="67" workbookViewId="0">
      <selection activeCell="I2" sqref="I2:I50"/>
    </sheetView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9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  <c r="I2" s="270" t="s">
        <v>64</v>
      </c>
    </row>
    <row r="3" spans="1:9" ht="13.5" thickTop="1">
      <c r="A3" s="65" t="str">
        <f>'Gols marcats'!A3</f>
        <v>Alaquàs</v>
      </c>
      <c r="B3" s="112">
        <f>'Gols encaixats'!B3</f>
        <v>0</v>
      </c>
      <c r="C3" s="66">
        <f>'Gols encaixats'!C3</f>
        <v>0</v>
      </c>
      <c r="D3" s="91">
        <f>'Gols encaixats'!D3</f>
        <v>0</v>
      </c>
      <c r="E3" s="90">
        <f>'Gols encaixats'!E3</f>
        <v>0</v>
      </c>
      <c r="F3" s="66">
        <f>'Gols encaixats'!F3</f>
        <v>0</v>
      </c>
      <c r="G3" s="92">
        <f>'Gols encaixats'!G3</f>
        <v>0</v>
      </c>
      <c r="H3" s="137">
        <f>'Gols encaixats'!H3</f>
        <v>0</v>
      </c>
      <c r="I3" s="214">
        <v>1</v>
      </c>
    </row>
    <row r="4" spans="1:9">
      <c r="A4" s="65" t="str">
        <f>'Gols marcats'!A4</f>
        <v>Pinós</v>
      </c>
      <c r="B4" s="112">
        <f>'Gols encaixats'!B4</f>
        <v>0</v>
      </c>
      <c r="C4" s="66">
        <f>'Gols encaixats'!C4</f>
        <v>0</v>
      </c>
      <c r="D4" s="91">
        <f>'Gols encaixats'!D4</f>
        <v>0</v>
      </c>
      <c r="E4" s="90">
        <f>'Gols encaixats'!E4</f>
        <v>0</v>
      </c>
      <c r="F4" s="66">
        <f>'Gols encaixats'!F4</f>
        <v>0</v>
      </c>
      <c r="G4" s="92">
        <f>'Gols encaixats'!G4</f>
        <v>0</v>
      </c>
      <c r="H4" s="137">
        <f>'Gols encaixats'!H4</f>
        <v>0</v>
      </c>
      <c r="I4" s="214">
        <v>2</v>
      </c>
    </row>
    <row r="5" spans="1:9">
      <c r="A5" s="65" t="str">
        <f>'Gols marcats'!A5</f>
        <v>Gandia</v>
      </c>
      <c r="B5" s="112">
        <f>'Gols encaixats'!B5</f>
        <v>0</v>
      </c>
      <c r="C5" s="66">
        <f>'Gols encaixats'!C5</f>
        <v>0</v>
      </c>
      <c r="D5" s="91">
        <f>'Gols encaixats'!D5</f>
        <v>0</v>
      </c>
      <c r="E5" s="90">
        <f>'Gols encaixats'!E5</f>
        <v>0</v>
      </c>
      <c r="F5" s="66">
        <f>'Gols encaixats'!F5</f>
        <v>0</v>
      </c>
      <c r="G5" s="92">
        <f>'Gols encaixats'!G5</f>
        <v>0</v>
      </c>
      <c r="H5" s="137">
        <f>'Gols encaixats'!H5</f>
        <v>0</v>
      </c>
      <c r="I5" s="214">
        <v>3</v>
      </c>
    </row>
    <row r="6" spans="1:9">
      <c r="A6" s="65" t="str">
        <f>'Gols marcats'!A6</f>
        <v>Carcaixent</v>
      </c>
      <c r="B6" s="112">
        <f>'Gols encaixats'!B6</f>
        <v>0</v>
      </c>
      <c r="C6" s="66">
        <f>'Gols encaixats'!C6</f>
        <v>0</v>
      </c>
      <c r="D6" s="91">
        <f>'Gols encaixats'!D6</f>
        <v>0</v>
      </c>
      <c r="E6" s="90">
        <f>'Gols encaixats'!E6</f>
        <v>0</v>
      </c>
      <c r="F6" s="66">
        <f>'Gols encaixats'!F6</f>
        <v>0</v>
      </c>
      <c r="G6" s="92">
        <f>'Gols encaixats'!G6</f>
        <v>0</v>
      </c>
      <c r="H6" s="137">
        <f>'Gols encaixats'!H6</f>
        <v>0</v>
      </c>
      <c r="I6" s="214">
        <v>4</v>
      </c>
    </row>
    <row r="7" spans="1:9">
      <c r="A7" s="65" t="str">
        <f>'Gols marcats'!A7</f>
        <v>Picassent</v>
      </c>
      <c r="B7" s="112">
        <f>'Gols encaixats'!B7</f>
        <v>0</v>
      </c>
      <c r="C7" s="66">
        <f>'Gols encaixats'!C7</f>
        <v>0</v>
      </c>
      <c r="D7" s="91">
        <f>'Gols encaixats'!D7</f>
        <v>0</v>
      </c>
      <c r="E7" s="90">
        <f>'Gols encaixats'!E7</f>
        <v>0</v>
      </c>
      <c r="F7" s="66">
        <f>'Gols encaixats'!F7</f>
        <v>0</v>
      </c>
      <c r="G7" s="92">
        <f>'Gols encaixats'!G7</f>
        <v>0</v>
      </c>
      <c r="H7" s="137">
        <f>'Gols encaixats'!H7</f>
        <v>0</v>
      </c>
      <c r="I7" s="214">
        <v>5</v>
      </c>
    </row>
    <row r="8" spans="1:9">
      <c r="A8" s="65" t="str">
        <f>'Gols marcats'!A8</f>
        <v>Mutxamel</v>
      </c>
      <c r="B8" s="112">
        <f>'Gols encaixats'!B8</f>
        <v>0</v>
      </c>
      <c r="C8" s="66">
        <f>'Gols encaixats'!C8</f>
        <v>0</v>
      </c>
      <c r="D8" s="91">
        <f>'Gols encaixats'!D8</f>
        <v>0</v>
      </c>
      <c r="E8" s="90">
        <f>'Gols encaixats'!E8</f>
        <v>0</v>
      </c>
      <c r="F8" s="66">
        <f>'Gols encaixats'!F8</f>
        <v>0</v>
      </c>
      <c r="G8" s="92">
        <f>'Gols encaixats'!G8</f>
        <v>0</v>
      </c>
      <c r="H8" s="137">
        <f>'Gols encaixats'!H8</f>
        <v>0</v>
      </c>
      <c r="I8" s="214">
        <v>6</v>
      </c>
    </row>
    <row r="9" spans="1:9">
      <c r="A9" s="65" t="str">
        <f>'Gols marcats'!A9</f>
        <v>Eldenc</v>
      </c>
      <c r="B9" s="112">
        <f>'Gols encaixats'!B9</f>
        <v>0</v>
      </c>
      <c r="C9" s="66">
        <f>'Gols encaixats'!C9</f>
        <v>0</v>
      </c>
      <c r="D9" s="91">
        <f>'Gols encaixats'!D9</f>
        <v>0</v>
      </c>
      <c r="E9" s="90">
        <f>'Gols encaixats'!E9</f>
        <v>0</v>
      </c>
      <c r="F9" s="66">
        <f>'Gols encaixats'!F9</f>
        <v>0</v>
      </c>
      <c r="G9" s="92">
        <f>'Gols encaixats'!G9</f>
        <v>0</v>
      </c>
      <c r="H9" s="137">
        <f>'Gols encaixats'!H9</f>
        <v>0</v>
      </c>
      <c r="I9" s="214">
        <v>7</v>
      </c>
    </row>
    <row r="10" spans="1:9">
      <c r="A10" s="65" t="str">
        <f>'Gols marcats'!A10</f>
        <v>Sueca</v>
      </c>
      <c r="B10" s="112">
        <f>'Gols encaixats'!B10</f>
        <v>0</v>
      </c>
      <c r="C10" s="66">
        <f>'Gols encaixats'!C10</f>
        <v>0</v>
      </c>
      <c r="D10" s="91">
        <f>'Gols encaixats'!D10</f>
        <v>0</v>
      </c>
      <c r="E10" s="90">
        <f>'Gols encaixats'!E10</f>
        <v>0</v>
      </c>
      <c r="F10" s="66">
        <f>'Gols encaixats'!F10</f>
        <v>0</v>
      </c>
      <c r="G10" s="92">
        <f>'Gols encaixats'!G10</f>
        <v>0</v>
      </c>
      <c r="H10" s="137">
        <f>'Gols encaixats'!H10</f>
        <v>0</v>
      </c>
      <c r="I10" s="214">
        <v>8</v>
      </c>
    </row>
    <row r="11" spans="1:9">
      <c r="A11" s="65" t="str">
        <f>'Gols marcats'!A11</f>
        <v>Alberic</v>
      </c>
      <c r="B11" s="112">
        <f>'Gols encaixats'!B11</f>
        <v>0</v>
      </c>
      <c r="C11" s="66">
        <f>'Gols encaixats'!C11</f>
        <v>0</v>
      </c>
      <c r="D11" s="91">
        <f>'Gols encaixats'!D11</f>
        <v>0</v>
      </c>
      <c r="E11" s="90">
        <f>'Gols encaixats'!E11</f>
        <v>0</v>
      </c>
      <c r="F11" s="66">
        <f>'Gols encaixats'!F11</f>
        <v>0</v>
      </c>
      <c r="G11" s="92">
        <f>'Gols encaixats'!G11</f>
        <v>0</v>
      </c>
      <c r="H11" s="137">
        <f>'Gols encaixats'!H11</f>
        <v>0</v>
      </c>
      <c r="I11" s="214">
        <v>9</v>
      </c>
    </row>
    <row r="12" spans="1:9">
      <c r="A12" s="65" t="str">
        <f>'Gols marcats'!A12</f>
        <v>Ontinyent</v>
      </c>
      <c r="B12" s="112">
        <f>'Gols encaixats'!B12</f>
        <v>0</v>
      </c>
      <c r="C12" s="66">
        <f>'Gols encaixats'!C12</f>
        <v>0</v>
      </c>
      <c r="D12" s="91">
        <f>'Gols encaixats'!D12</f>
        <v>0</v>
      </c>
      <c r="E12" s="90">
        <f>'Gols encaixats'!E12</f>
        <v>0</v>
      </c>
      <c r="F12" s="66">
        <f>'Gols encaixats'!F12</f>
        <v>0</v>
      </c>
      <c r="G12" s="92">
        <f>'Gols encaixats'!G12</f>
        <v>0</v>
      </c>
      <c r="H12" s="137">
        <f>'Gols encaixats'!H12</f>
        <v>0</v>
      </c>
      <c r="I12" s="214">
        <v>10</v>
      </c>
    </row>
    <row r="13" spans="1:9">
      <c r="A13" s="65" t="str">
        <f>'Gols marcats'!A13</f>
        <v>Foios</v>
      </c>
      <c r="B13" s="112">
        <f>'Gols encaixats'!B13</f>
        <v>0</v>
      </c>
      <c r="C13" s="66">
        <f>'Gols encaixats'!C13</f>
        <v>0</v>
      </c>
      <c r="D13" s="91">
        <f>'Gols encaixats'!D13</f>
        <v>0</v>
      </c>
      <c r="E13" s="90">
        <f>'Gols encaixats'!E13</f>
        <v>0</v>
      </c>
      <c r="F13" s="66">
        <f>'Gols encaixats'!F13</f>
        <v>0</v>
      </c>
      <c r="G13" s="92">
        <f>'Gols encaixats'!G13</f>
        <v>0</v>
      </c>
      <c r="H13" s="137">
        <f>'Gols encaixats'!H13</f>
        <v>0</v>
      </c>
      <c r="I13" s="214">
        <v>11</v>
      </c>
    </row>
    <row r="14" spans="1:9">
      <c r="A14" s="65" t="str">
        <f>'Gols marcats'!A14</f>
        <v>Benicarló</v>
      </c>
      <c r="B14" s="112">
        <f>'Gols encaixats'!B14</f>
        <v>0</v>
      </c>
      <c r="C14" s="66">
        <f>'Gols encaixats'!C14</f>
        <v>0</v>
      </c>
      <c r="D14" s="91">
        <f>'Gols encaixats'!D14</f>
        <v>0</v>
      </c>
      <c r="E14" s="90">
        <f>'Gols encaixats'!E14</f>
        <v>0</v>
      </c>
      <c r="F14" s="66">
        <f>'Gols encaixats'!F14</f>
        <v>0</v>
      </c>
      <c r="G14" s="92">
        <f>'Gols encaixats'!G14</f>
        <v>0</v>
      </c>
      <c r="H14" s="137">
        <f>'Gols encaixats'!H14</f>
        <v>0</v>
      </c>
      <c r="I14" s="214">
        <v>12</v>
      </c>
    </row>
    <row r="15" spans="1:9">
      <c r="A15" s="65" t="str">
        <f>'Gols marcats'!A15</f>
        <v>Oliva</v>
      </c>
      <c r="B15" s="112">
        <f>'Gols encaixats'!B15</f>
        <v>0</v>
      </c>
      <c r="C15" s="66">
        <f>'Gols encaixats'!C15</f>
        <v>0</v>
      </c>
      <c r="D15" s="91">
        <f>'Gols encaixats'!D15</f>
        <v>0</v>
      </c>
      <c r="E15" s="90">
        <f>'Gols encaixats'!E15</f>
        <v>0</v>
      </c>
      <c r="F15" s="66">
        <f>'Gols encaixats'!F15</f>
        <v>0</v>
      </c>
      <c r="G15" s="92">
        <f>'Gols encaixats'!G15</f>
        <v>0</v>
      </c>
      <c r="H15" s="137">
        <f>'Gols encaixats'!H15</f>
        <v>0</v>
      </c>
      <c r="I15" s="214">
        <v>13</v>
      </c>
    </row>
    <row r="16" spans="1:9">
      <c r="A16" s="65" t="str">
        <f>'Gols marcats'!A16</f>
        <v>Villena</v>
      </c>
      <c r="B16" s="112">
        <f>'Gols encaixats'!B16</f>
        <v>0</v>
      </c>
      <c r="C16" s="66">
        <f>'Gols encaixats'!C16</f>
        <v>0</v>
      </c>
      <c r="D16" s="91">
        <f>'Gols encaixats'!D16</f>
        <v>0</v>
      </c>
      <c r="E16" s="90">
        <f>'Gols encaixats'!E16</f>
        <v>0</v>
      </c>
      <c r="F16" s="66">
        <f>'Gols encaixats'!F16</f>
        <v>0</v>
      </c>
      <c r="G16" s="92">
        <f>'Gols encaixats'!G16</f>
        <v>0</v>
      </c>
      <c r="H16" s="137">
        <f>'Gols encaixats'!H16</f>
        <v>0</v>
      </c>
      <c r="I16" s="214">
        <v>14</v>
      </c>
    </row>
    <row r="17" spans="1:9">
      <c r="A17" s="65" t="str">
        <f>'Gols marcats'!A17</f>
        <v>Crevillent</v>
      </c>
      <c r="B17" s="112">
        <f>'Gols encaixats'!B17</f>
        <v>0</v>
      </c>
      <c r="C17" s="66">
        <f>'Gols encaixats'!C17</f>
        <v>0</v>
      </c>
      <c r="D17" s="91">
        <f>'Gols encaixats'!D17</f>
        <v>0</v>
      </c>
      <c r="E17" s="90">
        <f>'Gols encaixats'!E17</f>
        <v>0</v>
      </c>
      <c r="F17" s="66">
        <f>'Gols encaixats'!F17</f>
        <v>0</v>
      </c>
      <c r="G17" s="92">
        <f>'Gols encaixats'!G17</f>
        <v>0</v>
      </c>
      <c r="H17" s="137">
        <f>'Gols encaixats'!H17</f>
        <v>0</v>
      </c>
      <c r="I17" s="214">
        <v>15</v>
      </c>
    </row>
    <row r="18" spans="1:9">
      <c r="A18" s="65" t="str">
        <f>'Gols marcats'!A18</f>
        <v>Saguntí</v>
      </c>
      <c r="B18" s="112">
        <f>'Gols encaixats'!B18</f>
        <v>0</v>
      </c>
      <c r="C18" s="66">
        <f>'Gols encaixats'!C18</f>
        <v>0</v>
      </c>
      <c r="D18" s="91">
        <f>'Gols encaixats'!D18</f>
        <v>0</v>
      </c>
      <c r="E18" s="90">
        <f>'Gols encaixats'!E18</f>
        <v>0</v>
      </c>
      <c r="F18" s="66">
        <f>'Gols encaixats'!F18</f>
        <v>0</v>
      </c>
      <c r="G18" s="92">
        <f>'Gols encaixats'!G18</f>
        <v>0</v>
      </c>
      <c r="H18" s="137">
        <f>'Gols encaixats'!H18</f>
        <v>0</v>
      </c>
      <c r="I18" s="214">
        <v>16</v>
      </c>
    </row>
    <row r="19" spans="1:9">
      <c r="A19" s="65" t="str">
        <f>'Gols marcats'!A19</f>
        <v>Xàbia</v>
      </c>
      <c r="B19" s="112">
        <f>'Gols encaixats'!B19</f>
        <v>0</v>
      </c>
      <c r="C19" s="66">
        <f>'Gols encaixats'!C19</f>
        <v>0</v>
      </c>
      <c r="D19" s="91">
        <f>'Gols encaixats'!D19</f>
        <v>0</v>
      </c>
      <c r="E19" s="90">
        <f>'Gols encaixats'!E19</f>
        <v>0</v>
      </c>
      <c r="F19" s="66">
        <f>'Gols encaixats'!F19</f>
        <v>0</v>
      </c>
      <c r="G19" s="92">
        <f>'Gols encaixats'!G19</f>
        <v>0</v>
      </c>
      <c r="H19" s="137">
        <f>'Gols encaixats'!H19</f>
        <v>0</v>
      </c>
      <c r="I19" s="214">
        <v>17</v>
      </c>
    </row>
    <row r="20" spans="1:9">
      <c r="A20" s="65" t="str">
        <f>'Gols marcats'!A20</f>
        <v>Calp</v>
      </c>
      <c r="B20" s="112">
        <f>'Gols encaixats'!B20</f>
        <v>0</v>
      </c>
      <c r="C20" s="66">
        <f>'Gols encaixats'!C20</f>
        <v>0</v>
      </c>
      <c r="D20" s="91">
        <f>'Gols encaixats'!D20</f>
        <v>0</v>
      </c>
      <c r="E20" s="90">
        <f>'Gols encaixats'!E20</f>
        <v>0</v>
      </c>
      <c r="F20" s="66">
        <f>'Gols encaixats'!F20</f>
        <v>0</v>
      </c>
      <c r="G20" s="92">
        <f>'Gols encaixats'!G20</f>
        <v>0</v>
      </c>
      <c r="H20" s="137">
        <f>'Gols encaixats'!H20</f>
        <v>0</v>
      </c>
      <c r="I20" s="214">
        <v>18</v>
      </c>
    </row>
    <row r="21" spans="1:9">
      <c r="A21" s="65" t="str">
        <f>'Gols marcats'!A21</f>
        <v>Torrent</v>
      </c>
      <c r="B21" s="112">
        <f>'Gols encaixats'!B21</f>
        <v>0</v>
      </c>
      <c r="C21" s="66">
        <f>'Gols encaixats'!C21</f>
        <v>0</v>
      </c>
      <c r="D21" s="91">
        <f>'Gols encaixats'!D21</f>
        <v>0</v>
      </c>
      <c r="E21" s="90">
        <f>'Gols encaixats'!E21</f>
        <v>0</v>
      </c>
      <c r="F21" s="66">
        <f>'Gols encaixats'!F21</f>
        <v>0</v>
      </c>
      <c r="G21" s="92">
        <f>'Gols encaixats'!G21</f>
        <v>0</v>
      </c>
      <c r="H21" s="137">
        <f>'Gols encaixats'!H21</f>
        <v>0</v>
      </c>
      <c r="I21" s="214">
        <v>19</v>
      </c>
    </row>
    <row r="22" spans="1:9">
      <c r="A22" s="65" t="str">
        <f>'Gols marcats'!A22</f>
        <v>Alaquàs</v>
      </c>
      <c r="B22" s="112">
        <f>'Gols encaixats'!B22</f>
        <v>0</v>
      </c>
      <c r="C22" s="66">
        <f>'Gols encaixats'!C22</f>
        <v>0</v>
      </c>
      <c r="D22" s="91">
        <f>'Gols encaixats'!D22</f>
        <v>0</v>
      </c>
      <c r="E22" s="90">
        <f>'Gols encaixats'!E22</f>
        <v>0</v>
      </c>
      <c r="F22" s="66">
        <f>'Gols encaixats'!F22</f>
        <v>0</v>
      </c>
      <c r="G22" s="92">
        <f>'Gols encaixats'!G22</f>
        <v>0</v>
      </c>
      <c r="H22" s="137">
        <f>'Gols encaixats'!H22</f>
        <v>0</v>
      </c>
      <c r="I22" s="214">
        <v>20</v>
      </c>
    </row>
    <row r="23" spans="1:9">
      <c r="A23" s="65" t="str">
        <f>'Gols marcats'!A23</f>
        <v>Pinós</v>
      </c>
      <c r="B23" s="112">
        <f>'Gols encaixats'!B23</f>
        <v>0</v>
      </c>
      <c r="C23" s="66">
        <f>'Gols encaixats'!C23</f>
        <v>0</v>
      </c>
      <c r="D23" s="91">
        <f>'Gols encaixats'!D23</f>
        <v>0</v>
      </c>
      <c r="E23" s="90">
        <f>'Gols encaixats'!E23</f>
        <v>0</v>
      </c>
      <c r="F23" s="66">
        <f>'Gols encaixats'!F23</f>
        <v>0</v>
      </c>
      <c r="G23" s="92">
        <f>'Gols encaixats'!G23</f>
        <v>0</v>
      </c>
      <c r="H23" s="137">
        <f>'Gols encaixats'!H23</f>
        <v>0</v>
      </c>
      <c r="I23" s="214">
        <v>21</v>
      </c>
    </row>
    <row r="24" spans="1:9">
      <c r="A24" s="65" t="str">
        <f>'Gols marcats'!A24</f>
        <v>Gandia</v>
      </c>
      <c r="B24" s="112">
        <f>'Gols encaixats'!B24</f>
        <v>0</v>
      </c>
      <c r="C24" s="66">
        <f>'Gols encaixats'!C24</f>
        <v>0</v>
      </c>
      <c r="D24" s="91">
        <f>'Gols encaixats'!D24</f>
        <v>0</v>
      </c>
      <c r="E24" s="90">
        <f>'Gols encaixats'!E24</f>
        <v>0</v>
      </c>
      <c r="F24" s="66">
        <f>'Gols encaixats'!F24</f>
        <v>0</v>
      </c>
      <c r="G24" s="92">
        <f>'Gols encaixats'!G24</f>
        <v>0</v>
      </c>
      <c r="H24" s="137">
        <f>'Gols encaixats'!H24</f>
        <v>0</v>
      </c>
      <c r="I24" s="214">
        <v>22</v>
      </c>
    </row>
    <row r="25" spans="1:9">
      <c r="A25" s="65" t="str">
        <f>'Gols marcats'!A25</f>
        <v>Carcaixent</v>
      </c>
      <c r="B25" s="112">
        <f>'Gols encaixats'!B25</f>
        <v>0</v>
      </c>
      <c r="C25" s="66">
        <f>'Gols encaixats'!C25</f>
        <v>0</v>
      </c>
      <c r="D25" s="91">
        <f>'Gols encaixats'!D25</f>
        <v>0</v>
      </c>
      <c r="E25" s="90">
        <f>'Gols encaixats'!E25</f>
        <v>0</v>
      </c>
      <c r="F25" s="66">
        <f>'Gols encaixats'!F25</f>
        <v>0</v>
      </c>
      <c r="G25" s="92">
        <f>'Gols encaixats'!G25</f>
        <v>0</v>
      </c>
      <c r="H25" s="137">
        <f>'Gols encaixats'!H25</f>
        <v>0</v>
      </c>
      <c r="I25" s="214">
        <v>23</v>
      </c>
    </row>
    <row r="26" spans="1:9">
      <c r="A26" s="65" t="str">
        <f>'Gols marcats'!A26</f>
        <v>Picassent</v>
      </c>
      <c r="B26" s="112">
        <f>'Gols encaixats'!B26</f>
        <v>0</v>
      </c>
      <c r="C26" s="66">
        <f>'Gols encaixats'!C26</f>
        <v>0</v>
      </c>
      <c r="D26" s="91">
        <f>'Gols encaixats'!D26</f>
        <v>0</v>
      </c>
      <c r="E26" s="90">
        <f>'Gols encaixats'!E26</f>
        <v>0</v>
      </c>
      <c r="F26" s="66">
        <f>'Gols encaixats'!F26</f>
        <v>0</v>
      </c>
      <c r="G26" s="92">
        <f>'Gols encaixats'!G26</f>
        <v>0</v>
      </c>
      <c r="H26" s="137">
        <f>'Gols encaixats'!H26</f>
        <v>0</v>
      </c>
      <c r="I26" s="214">
        <v>24</v>
      </c>
    </row>
    <row r="27" spans="1:9">
      <c r="A27" s="65" t="str">
        <f>'Gols marcats'!A27</f>
        <v>Mutxamel</v>
      </c>
      <c r="B27" s="112">
        <f>'Gols encaixats'!B27</f>
        <v>0</v>
      </c>
      <c r="C27" s="66">
        <f>'Gols encaixats'!C27</f>
        <v>0</v>
      </c>
      <c r="D27" s="91">
        <f>'Gols encaixats'!D27</f>
        <v>0</v>
      </c>
      <c r="E27" s="90">
        <f>'Gols encaixats'!E27</f>
        <v>0</v>
      </c>
      <c r="F27" s="66">
        <f>'Gols encaixats'!F27</f>
        <v>0</v>
      </c>
      <c r="G27" s="92">
        <f>'Gols encaixats'!G27</f>
        <v>0</v>
      </c>
      <c r="H27" s="137">
        <f>'Gols encaixats'!H27</f>
        <v>0</v>
      </c>
      <c r="I27" s="214">
        <v>25</v>
      </c>
    </row>
    <row r="28" spans="1:9">
      <c r="A28" s="65" t="str">
        <f>'Gols marcats'!A28</f>
        <v>Eldenc</v>
      </c>
      <c r="B28" s="112">
        <f>'Gols encaixats'!B28</f>
        <v>0</v>
      </c>
      <c r="C28" s="66">
        <f>'Gols encaixats'!C28</f>
        <v>0</v>
      </c>
      <c r="D28" s="91">
        <f>'Gols encaixats'!D28</f>
        <v>0</v>
      </c>
      <c r="E28" s="90">
        <f>'Gols encaixats'!E28</f>
        <v>0</v>
      </c>
      <c r="F28" s="66">
        <f>'Gols encaixats'!F28</f>
        <v>0</v>
      </c>
      <c r="G28" s="92">
        <f>'Gols encaixats'!G28</f>
        <v>0</v>
      </c>
      <c r="H28" s="137">
        <f>'Gols encaixats'!H28</f>
        <v>0</v>
      </c>
      <c r="I28" s="214">
        <v>26</v>
      </c>
    </row>
    <row r="29" spans="1:9">
      <c r="A29" s="65" t="str">
        <f>'Gols marcats'!A29</f>
        <v>Sueca</v>
      </c>
      <c r="B29" s="112">
        <f>'Gols encaixats'!B29</f>
        <v>0</v>
      </c>
      <c r="C29" s="66">
        <f>'Gols encaixats'!C29</f>
        <v>0</v>
      </c>
      <c r="D29" s="91">
        <f>'Gols encaixats'!D29</f>
        <v>0</v>
      </c>
      <c r="E29" s="90">
        <f>'Gols encaixats'!E29</f>
        <v>0</v>
      </c>
      <c r="F29" s="66">
        <f>'Gols encaixats'!F29</f>
        <v>0</v>
      </c>
      <c r="G29" s="92">
        <f>'Gols encaixats'!G29</f>
        <v>0</v>
      </c>
      <c r="H29" s="137">
        <f>'Gols encaixats'!H29</f>
        <v>0</v>
      </c>
      <c r="I29" s="214">
        <v>27</v>
      </c>
    </row>
    <row r="30" spans="1:9">
      <c r="A30" s="65" t="str">
        <f>'Gols marcats'!A30</f>
        <v>Alberic</v>
      </c>
      <c r="B30" s="112">
        <f>'Gols encaixats'!B30</f>
        <v>0</v>
      </c>
      <c r="C30" s="66">
        <f>'Gols encaixats'!C30</f>
        <v>0</v>
      </c>
      <c r="D30" s="91">
        <f>'Gols encaixats'!D30</f>
        <v>0</v>
      </c>
      <c r="E30" s="90">
        <f>'Gols encaixats'!E30</f>
        <v>0</v>
      </c>
      <c r="F30" s="66">
        <f>'Gols encaixats'!F30</f>
        <v>0</v>
      </c>
      <c r="G30" s="92">
        <f>'Gols encaixats'!G30</f>
        <v>0</v>
      </c>
      <c r="H30" s="137">
        <f>'Gols encaixats'!H30</f>
        <v>0</v>
      </c>
      <c r="I30" s="214">
        <v>28</v>
      </c>
    </row>
    <row r="31" spans="1:9">
      <c r="A31" s="65" t="str">
        <f>'Gols marcats'!A31</f>
        <v>Ontinyent</v>
      </c>
      <c r="B31" s="112">
        <f>'Gols encaixats'!B31</f>
        <v>0</v>
      </c>
      <c r="C31" s="66">
        <f>'Gols encaixats'!C31</f>
        <v>0</v>
      </c>
      <c r="D31" s="91">
        <f>'Gols encaixats'!D31</f>
        <v>0</v>
      </c>
      <c r="E31" s="90">
        <f>'Gols encaixats'!E31</f>
        <v>0</v>
      </c>
      <c r="F31" s="66">
        <f>'Gols encaixats'!F31</f>
        <v>0</v>
      </c>
      <c r="G31" s="92">
        <f>'Gols encaixats'!G31</f>
        <v>0</v>
      </c>
      <c r="H31" s="137">
        <f>'Gols encaixats'!H31</f>
        <v>0</v>
      </c>
      <c r="I31" s="214">
        <v>29</v>
      </c>
    </row>
    <row r="32" spans="1:9">
      <c r="A32" s="65" t="str">
        <f>'Gols marcats'!A32</f>
        <v>Foios</v>
      </c>
      <c r="B32" s="112">
        <f>'Gols encaixats'!B32</f>
        <v>0</v>
      </c>
      <c r="C32" s="66">
        <f>'Gols encaixats'!C32</f>
        <v>0</v>
      </c>
      <c r="D32" s="91">
        <f>'Gols encaixats'!D32</f>
        <v>0</v>
      </c>
      <c r="E32" s="90">
        <f>'Gols encaixats'!E32</f>
        <v>0</v>
      </c>
      <c r="F32" s="66">
        <f>'Gols encaixats'!F32</f>
        <v>0</v>
      </c>
      <c r="G32" s="92">
        <f>'Gols encaixats'!G32</f>
        <v>0</v>
      </c>
      <c r="H32" s="137">
        <f>'Gols encaixats'!H32</f>
        <v>0</v>
      </c>
      <c r="I32" s="214">
        <v>30</v>
      </c>
    </row>
    <row r="33" spans="1:9">
      <c r="A33" s="65" t="str">
        <f>'Gols marcats'!A33</f>
        <v>Benicarló</v>
      </c>
      <c r="B33" s="112">
        <f>'Gols encaixats'!B33</f>
        <v>0</v>
      </c>
      <c r="C33" s="66">
        <f>'Gols encaixats'!C33</f>
        <v>0</v>
      </c>
      <c r="D33" s="91">
        <f>'Gols encaixats'!D33</f>
        <v>0</v>
      </c>
      <c r="E33" s="90">
        <f>'Gols encaixats'!E33</f>
        <v>0</v>
      </c>
      <c r="F33" s="66">
        <f>'Gols encaixats'!F33</f>
        <v>0</v>
      </c>
      <c r="G33" s="92">
        <f>'Gols encaixats'!G33</f>
        <v>0</v>
      </c>
      <c r="H33" s="137">
        <f>'Gols encaixats'!H33</f>
        <v>0</v>
      </c>
      <c r="I33" s="214">
        <v>31</v>
      </c>
    </row>
    <row r="34" spans="1:9">
      <c r="A34" s="65" t="str">
        <f>'Gols marcats'!A34</f>
        <v>Oliva</v>
      </c>
      <c r="B34" s="112">
        <f>'Gols encaixats'!B34</f>
        <v>0</v>
      </c>
      <c r="C34" s="66">
        <f>'Gols encaixats'!C34</f>
        <v>0</v>
      </c>
      <c r="D34" s="91">
        <f>'Gols encaixats'!D34</f>
        <v>0</v>
      </c>
      <c r="E34" s="90">
        <f>'Gols encaixats'!E34</f>
        <v>0</v>
      </c>
      <c r="F34" s="66">
        <f>'Gols encaixats'!F34</f>
        <v>0</v>
      </c>
      <c r="G34" s="92">
        <f>'Gols encaixats'!G34</f>
        <v>0</v>
      </c>
      <c r="H34" s="137">
        <f>'Gols encaixats'!H34</f>
        <v>0</v>
      </c>
      <c r="I34" s="214">
        <v>32</v>
      </c>
    </row>
    <row r="35" spans="1:9">
      <c r="A35" s="65" t="str">
        <f>'Gols marcats'!A35</f>
        <v>Villena</v>
      </c>
      <c r="B35" s="112">
        <f>'Gols encaixats'!B35</f>
        <v>0</v>
      </c>
      <c r="C35" s="66">
        <f>'Gols encaixats'!C35</f>
        <v>0</v>
      </c>
      <c r="D35" s="91">
        <f>'Gols encaixats'!D35</f>
        <v>0</v>
      </c>
      <c r="E35" s="90">
        <f>'Gols encaixats'!E35</f>
        <v>0</v>
      </c>
      <c r="F35" s="66">
        <f>'Gols encaixats'!F35</f>
        <v>0</v>
      </c>
      <c r="G35" s="92">
        <f>'Gols encaixats'!G35</f>
        <v>0</v>
      </c>
      <c r="H35" s="137">
        <f>'Gols encaixats'!H35</f>
        <v>0</v>
      </c>
      <c r="I35" s="214">
        <v>33</v>
      </c>
    </row>
    <row r="36" spans="1:9">
      <c r="A36" s="65" t="str">
        <f>'Gols marcats'!A36</f>
        <v>Crevillent</v>
      </c>
      <c r="B36" s="112">
        <f>'Gols encaixats'!B36</f>
        <v>0</v>
      </c>
      <c r="C36" s="66">
        <f>'Gols encaixats'!C36</f>
        <v>0</v>
      </c>
      <c r="D36" s="91">
        <f>'Gols encaixats'!D36</f>
        <v>0</v>
      </c>
      <c r="E36" s="90">
        <f>'Gols encaixats'!E36</f>
        <v>0</v>
      </c>
      <c r="F36" s="66">
        <f>'Gols encaixats'!F36</f>
        <v>0</v>
      </c>
      <c r="G36" s="92">
        <f>'Gols encaixats'!G36</f>
        <v>0</v>
      </c>
      <c r="H36" s="137">
        <f>'Gols encaixats'!H36</f>
        <v>0</v>
      </c>
      <c r="I36" s="214">
        <v>34</v>
      </c>
    </row>
    <row r="37" spans="1:9">
      <c r="A37" s="65" t="str">
        <f>'Gols marcats'!A37</f>
        <v>Saguntí</v>
      </c>
      <c r="B37" s="112">
        <f>'Gols encaixats'!B37</f>
        <v>0</v>
      </c>
      <c r="C37" s="66">
        <f>'Gols encaixats'!C37</f>
        <v>0</v>
      </c>
      <c r="D37" s="91">
        <f>'Gols encaixats'!D37</f>
        <v>0</v>
      </c>
      <c r="E37" s="90">
        <f>'Gols encaixats'!E37</f>
        <v>0</v>
      </c>
      <c r="F37" s="66">
        <f>'Gols encaixats'!F37</f>
        <v>0</v>
      </c>
      <c r="G37" s="92">
        <f>'Gols encaixats'!G37</f>
        <v>0</v>
      </c>
      <c r="H37" s="137">
        <f>'Gols encaixats'!H37</f>
        <v>0</v>
      </c>
      <c r="I37" s="214">
        <v>35</v>
      </c>
    </row>
    <row r="38" spans="1:9">
      <c r="A38" s="65" t="str">
        <f>'Gols marcats'!A38</f>
        <v>Xàbia</v>
      </c>
      <c r="B38" s="112">
        <f>'Gols encaixats'!B38</f>
        <v>0</v>
      </c>
      <c r="C38" s="66">
        <f>'Gols encaixats'!C38</f>
        <v>0</v>
      </c>
      <c r="D38" s="91">
        <f>'Gols encaixats'!D38</f>
        <v>0</v>
      </c>
      <c r="E38" s="90">
        <f>'Gols encaixats'!E38</f>
        <v>0</v>
      </c>
      <c r="F38" s="66">
        <f>'Gols encaixats'!F38</f>
        <v>0</v>
      </c>
      <c r="G38" s="92">
        <f>'Gols encaixats'!G38</f>
        <v>0</v>
      </c>
      <c r="H38" s="137">
        <f>'Gols encaixats'!H38</f>
        <v>0</v>
      </c>
      <c r="I38" s="214">
        <v>36</v>
      </c>
    </row>
    <row r="39" spans="1:9">
      <c r="A39" s="65" t="str">
        <f>'Gols marcats'!A39</f>
        <v>Calp</v>
      </c>
      <c r="B39" s="112">
        <f>'Gols encaixats'!B39</f>
        <v>0</v>
      </c>
      <c r="C39" s="66">
        <f>'Gols encaixats'!C39</f>
        <v>0</v>
      </c>
      <c r="D39" s="91">
        <f>'Gols encaixats'!D39</f>
        <v>0</v>
      </c>
      <c r="E39" s="90">
        <f>'Gols encaixats'!E39</f>
        <v>0</v>
      </c>
      <c r="F39" s="66">
        <f>'Gols encaixats'!F39</f>
        <v>0</v>
      </c>
      <c r="G39" s="92">
        <f>'Gols encaixats'!G39</f>
        <v>0</v>
      </c>
      <c r="H39" s="137">
        <f>'Gols encaixats'!H39</f>
        <v>0</v>
      </c>
      <c r="I39" s="214">
        <v>37</v>
      </c>
    </row>
    <row r="40" spans="1:9">
      <c r="A40" s="65" t="str">
        <f>'Gols marcats'!A40</f>
        <v>Torrent</v>
      </c>
      <c r="B40" s="112">
        <f>'Gols encaixats'!B40</f>
        <v>0</v>
      </c>
      <c r="C40" s="66">
        <f>'Gols encaixats'!C40</f>
        <v>0</v>
      </c>
      <c r="D40" s="91">
        <f>'Gols encaixats'!D40</f>
        <v>0</v>
      </c>
      <c r="E40" s="90">
        <f>'Gols encaixats'!E40</f>
        <v>0</v>
      </c>
      <c r="F40" s="66">
        <f>'Gols encaixats'!F40</f>
        <v>0</v>
      </c>
      <c r="G40" s="92">
        <f>'Gols encaixats'!G40</f>
        <v>0</v>
      </c>
      <c r="H40" s="137">
        <f>'Gols encaixats'!H40</f>
        <v>0</v>
      </c>
      <c r="I40" s="214">
        <v>38</v>
      </c>
    </row>
    <row r="41" spans="1:9">
      <c r="A41" s="65">
        <f>'Gols marcats'!A41</f>
        <v>0</v>
      </c>
      <c r="B41" s="112">
        <f>'Gols encaixats'!B41</f>
        <v>0</v>
      </c>
      <c r="C41" s="66">
        <f>'Gols encaixats'!C41</f>
        <v>0</v>
      </c>
      <c r="D41" s="91">
        <f>'Gols encaixats'!D41</f>
        <v>0</v>
      </c>
      <c r="E41" s="90">
        <f>'Gols encaixats'!E41</f>
        <v>0</v>
      </c>
      <c r="F41" s="66">
        <f>'Gols encaixats'!F41</f>
        <v>0</v>
      </c>
      <c r="G41" s="92">
        <f>'Gols encaixats'!G41</f>
        <v>0</v>
      </c>
      <c r="H41" s="137">
        <f>'Gols encaixats'!H41</f>
        <v>0</v>
      </c>
      <c r="I41" s="214">
        <v>39</v>
      </c>
    </row>
    <row r="42" spans="1:9">
      <c r="A42" s="65">
        <f>'Gols marcats'!A42</f>
        <v>0</v>
      </c>
      <c r="B42" s="112">
        <f>'Gols encaixats'!B42</f>
        <v>0</v>
      </c>
      <c r="C42" s="66">
        <f>'Gols encaixats'!C42</f>
        <v>0</v>
      </c>
      <c r="D42" s="91">
        <f>'Gols encaixats'!D42</f>
        <v>0</v>
      </c>
      <c r="E42" s="90">
        <f>'Gols encaixats'!E42</f>
        <v>0</v>
      </c>
      <c r="F42" s="66">
        <f>'Gols encaixats'!F42</f>
        <v>0</v>
      </c>
      <c r="G42" s="92">
        <f>'Gols encaixats'!G42</f>
        <v>0</v>
      </c>
      <c r="H42" s="137">
        <f>'Gols encaixats'!H42</f>
        <v>0</v>
      </c>
      <c r="I42" s="214">
        <v>40</v>
      </c>
    </row>
    <row r="43" spans="1:9">
      <c r="A43" s="65">
        <f>'Gols marcats'!A43</f>
        <v>0</v>
      </c>
      <c r="B43" s="112">
        <f>'Gols encaixats'!B43</f>
        <v>0</v>
      </c>
      <c r="C43" s="66">
        <f>'Gols encaixats'!C43</f>
        <v>0</v>
      </c>
      <c r="D43" s="91">
        <f>'Gols encaixats'!D43</f>
        <v>0</v>
      </c>
      <c r="E43" s="90">
        <f>'Gols encaixats'!E43</f>
        <v>0</v>
      </c>
      <c r="F43" s="66">
        <f>'Gols encaixats'!F43</f>
        <v>0</v>
      </c>
      <c r="G43" s="92">
        <f>'Gols encaixats'!G43</f>
        <v>0</v>
      </c>
      <c r="H43" s="137">
        <f>'Gols encaixats'!H43</f>
        <v>0</v>
      </c>
      <c r="I43" s="214">
        <v>41</v>
      </c>
    </row>
    <row r="44" spans="1:9">
      <c r="A44" s="65">
        <f>'Gols marcats'!A44</f>
        <v>0</v>
      </c>
      <c r="B44" s="112">
        <f>'Gols encaixats'!B44</f>
        <v>0</v>
      </c>
      <c r="C44" s="66">
        <f>'Gols encaixats'!C44</f>
        <v>0</v>
      </c>
      <c r="D44" s="91">
        <f>'Gols encaixats'!D44</f>
        <v>0</v>
      </c>
      <c r="E44" s="90">
        <f>'Gols encaixats'!E44</f>
        <v>0</v>
      </c>
      <c r="F44" s="66">
        <f>'Gols encaixats'!F44</f>
        <v>0</v>
      </c>
      <c r="G44" s="92">
        <f>'Gols encaixats'!G44</f>
        <v>0</v>
      </c>
      <c r="H44" s="137">
        <f>'Gols encaixats'!H44</f>
        <v>0</v>
      </c>
      <c r="I44" s="214">
        <v>42</v>
      </c>
    </row>
    <row r="45" spans="1:9">
      <c r="A45" s="65">
        <f>'Gols marcats'!A45</f>
        <v>0</v>
      </c>
      <c r="B45" s="112">
        <f>'Gols encaixats'!B45</f>
        <v>0</v>
      </c>
      <c r="C45" s="66">
        <f>'Gols encaixats'!C45</f>
        <v>0</v>
      </c>
      <c r="D45" s="91">
        <f>'Gols encaixats'!D45</f>
        <v>0</v>
      </c>
      <c r="E45" s="90">
        <f>'Gols encaixats'!E45</f>
        <v>0</v>
      </c>
      <c r="F45" s="66">
        <f>'Gols encaixats'!F45</f>
        <v>0</v>
      </c>
      <c r="G45" s="92">
        <f>'Gols encaixats'!G45</f>
        <v>0</v>
      </c>
      <c r="H45" s="137">
        <f>'Gols encaixats'!H45</f>
        <v>0</v>
      </c>
      <c r="I45" s="214">
        <v>1</v>
      </c>
    </row>
    <row r="46" spans="1:9">
      <c r="A46" s="65">
        <f>'Gols marcats'!A46</f>
        <v>0</v>
      </c>
      <c r="B46" s="112">
        <f>'Gols encaixats'!B46</f>
        <v>0</v>
      </c>
      <c r="C46" s="66">
        <f>'Gols encaixats'!C46</f>
        <v>0</v>
      </c>
      <c r="D46" s="91">
        <f>'Gols encaixats'!D46</f>
        <v>0</v>
      </c>
      <c r="E46" s="90">
        <f>'Gols encaixats'!E46</f>
        <v>0</v>
      </c>
      <c r="F46" s="66">
        <f>'Gols encaixats'!F46</f>
        <v>0</v>
      </c>
      <c r="G46" s="92">
        <f>'Gols encaixats'!G46</f>
        <v>0</v>
      </c>
      <c r="H46" s="137">
        <f>'Gols encaixats'!H46</f>
        <v>0</v>
      </c>
      <c r="I46" s="214">
        <v>2</v>
      </c>
    </row>
    <row r="47" spans="1:9">
      <c r="A47" s="65">
        <f>'Gols marcats'!A47</f>
        <v>0</v>
      </c>
      <c r="B47" s="112">
        <f>'Gols encaixats'!B47</f>
        <v>0</v>
      </c>
      <c r="C47" s="66">
        <f>'Gols encaixats'!C47</f>
        <v>0</v>
      </c>
      <c r="D47" s="91">
        <f>'Gols encaixats'!D47</f>
        <v>0</v>
      </c>
      <c r="E47" s="90">
        <f>'Gols encaixats'!E47</f>
        <v>0</v>
      </c>
      <c r="F47" s="66">
        <f>'Gols encaixats'!F47</f>
        <v>0</v>
      </c>
      <c r="G47" s="92">
        <f>'Gols encaixats'!G47</f>
        <v>0</v>
      </c>
      <c r="H47" s="137">
        <f>'Gols encaixats'!H47</f>
        <v>0</v>
      </c>
      <c r="I47" s="214">
        <v>3</v>
      </c>
    </row>
    <row r="48" spans="1:9">
      <c r="A48" s="65" t="str">
        <f>'Gols marcats'!A48</f>
        <v>Alaquàs</v>
      </c>
      <c r="B48" s="112">
        <f>'Gols encaixats'!B48</f>
        <v>0</v>
      </c>
      <c r="C48" s="66">
        <f>'Gols encaixats'!C48</f>
        <v>0</v>
      </c>
      <c r="D48" s="91">
        <f>'Gols encaixats'!D48</f>
        <v>0</v>
      </c>
      <c r="E48" s="90">
        <f>'Gols encaixats'!E48</f>
        <v>0</v>
      </c>
      <c r="F48" s="66">
        <f>'Gols encaixats'!F48</f>
        <v>0</v>
      </c>
      <c r="G48" s="92">
        <f>'Gols encaixats'!G48</f>
        <v>0</v>
      </c>
      <c r="H48" s="137">
        <f>'Gols encaixats'!H48</f>
        <v>0</v>
      </c>
      <c r="I48" s="214">
        <v>4</v>
      </c>
    </row>
    <row r="49" spans="1:14">
      <c r="A49" s="65" t="str">
        <f>'Gols marcats'!A49</f>
        <v>Pinós</v>
      </c>
      <c r="B49" s="112">
        <f>'Gols encaixats'!B49</f>
        <v>0</v>
      </c>
      <c r="C49" s="66">
        <f>'Gols encaixats'!C49</f>
        <v>0</v>
      </c>
      <c r="D49" s="91">
        <f>'Gols encaixats'!D49</f>
        <v>0</v>
      </c>
      <c r="E49" s="90">
        <f>'Gols encaixats'!E49</f>
        <v>0</v>
      </c>
      <c r="F49" s="66">
        <f>'Gols encaixats'!F49</f>
        <v>0</v>
      </c>
      <c r="G49" s="92">
        <f>'Gols encaixats'!G49</f>
        <v>0</v>
      </c>
      <c r="H49" s="137">
        <f>'Gols encaixats'!H49</f>
        <v>0</v>
      </c>
      <c r="I49" s="214">
        <v>5</v>
      </c>
    </row>
    <row r="50" spans="1:14" ht="13.5" thickBot="1">
      <c r="A50" s="65" t="str">
        <f>'Gols marcats'!A50</f>
        <v>Gandia</v>
      </c>
      <c r="B50" s="112">
        <f>'Gols encaixats'!B50</f>
        <v>0</v>
      </c>
      <c r="C50" s="66">
        <f>'Gols encaixats'!C50</f>
        <v>0</v>
      </c>
      <c r="D50" s="91">
        <f>'Gols encaixats'!D50</f>
        <v>0</v>
      </c>
      <c r="E50" s="90">
        <f>'Gols encaixats'!E50</f>
        <v>0</v>
      </c>
      <c r="F50" s="66">
        <f>'Gols encaixats'!F50</f>
        <v>0</v>
      </c>
      <c r="G50" s="92">
        <f>'Gols encaixats'!G50</f>
        <v>0</v>
      </c>
      <c r="H50" s="137">
        <f>'Gols encaixats'!H50</f>
        <v>0</v>
      </c>
      <c r="I50" s="214">
        <v>6</v>
      </c>
    </row>
    <row r="51" spans="1:14" ht="14.25" thickTop="1" thickBot="1">
      <c r="A51" s="39" t="s">
        <v>38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SUM(B3:B43)</f>
        <v>0</v>
      </c>
      <c r="C53" s="56" t="e">
        <f>(B53/N53)</f>
        <v>#DIV/0!</v>
      </c>
      <c r="D53" s="35">
        <f>SUM(C3:C43)</f>
        <v>0</v>
      </c>
      <c r="E53" s="56" t="e">
        <f>(D53/N53)</f>
        <v>#DIV/0!</v>
      </c>
      <c r="F53" s="35">
        <f>SUM(D3:D43)</f>
        <v>0</v>
      </c>
      <c r="G53" s="57" t="e">
        <f>(F53/N53)</f>
        <v>#DIV/0!</v>
      </c>
      <c r="H53" s="55">
        <f>SUM(E3:E43)</f>
        <v>0</v>
      </c>
      <c r="I53" s="56" t="e">
        <f>(H53/N53)</f>
        <v>#DIV/0!</v>
      </c>
      <c r="J53" s="35">
        <f>SUM(F3:F43)</f>
        <v>0</v>
      </c>
      <c r="K53" s="56" t="e">
        <f>(J53/N53)</f>
        <v>#DIV/0!</v>
      </c>
      <c r="L53" s="35">
        <f>SUM(G3:G43)</f>
        <v>0</v>
      </c>
      <c r="M53" s="57" t="e">
        <f>(L53/N53)</f>
        <v>#DIV/0!</v>
      </c>
      <c r="N53" s="59">
        <f>SUM(H3:H50)</f>
        <v>0</v>
      </c>
    </row>
    <row r="54" spans="1:14" ht="13.5" thickTop="1"/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zoomScale="67" workbookViewId="0">
      <selection activeCell="A17" sqref="A17"/>
    </sheetView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9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  <c r="I2" s="270" t="s">
        <v>64</v>
      </c>
    </row>
    <row r="3" spans="1:9" ht="13.5" thickTop="1">
      <c r="A3" s="65" t="str">
        <f>'Gols marcats'!A3</f>
        <v>Alaquàs</v>
      </c>
      <c r="B3" s="146">
        <f>'Gols marcats'!B3</f>
        <v>0</v>
      </c>
      <c r="C3" s="66">
        <f>'Gols marcats'!C3</f>
        <v>0</v>
      </c>
      <c r="D3" s="91">
        <f>'Gols marcats'!D3</f>
        <v>0</v>
      </c>
      <c r="E3" s="90">
        <f>'Gols marcats'!E3</f>
        <v>0</v>
      </c>
      <c r="F3" s="66">
        <f>'Gols marcats'!F3</f>
        <v>0</v>
      </c>
      <c r="G3" s="92">
        <f>'Gols marcats'!G3</f>
        <v>0</v>
      </c>
      <c r="H3" s="10">
        <f>SUM(B3:G3)</f>
        <v>0</v>
      </c>
      <c r="I3" s="214">
        <v>1</v>
      </c>
    </row>
    <row r="4" spans="1:9">
      <c r="A4" s="65" t="str">
        <f>'Gols marcats'!A4</f>
        <v>Pinós</v>
      </c>
      <c r="B4" s="215">
        <f>'Gols marcats'!B4</f>
        <v>0</v>
      </c>
      <c r="C4" s="66">
        <f>'Gols marcats'!C4</f>
        <v>0</v>
      </c>
      <c r="D4" s="91">
        <f>'Gols marcats'!D4</f>
        <v>0</v>
      </c>
      <c r="E4" s="90">
        <f>'Gols marcats'!E4</f>
        <v>0</v>
      </c>
      <c r="F4" s="66">
        <f>'Gols marcats'!F4</f>
        <v>0</v>
      </c>
      <c r="G4" s="92">
        <f>'Gols marcats'!G4</f>
        <v>0</v>
      </c>
      <c r="H4" s="10">
        <f t="shared" ref="H4:H50" si="0">SUM(B4:G4)</f>
        <v>0</v>
      </c>
      <c r="I4" s="214">
        <v>2</v>
      </c>
    </row>
    <row r="5" spans="1:9">
      <c r="A5" s="65" t="str">
        <f>'Gols marcats'!A5</f>
        <v>Gandia</v>
      </c>
      <c r="B5" s="215">
        <f>'Gols marcats'!B5</f>
        <v>0</v>
      </c>
      <c r="C5" s="66">
        <f>'Gols marcats'!C5</f>
        <v>0</v>
      </c>
      <c r="D5" s="91">
        <f>'Gols marcats'!D5</f>
        <v>0</v>
      </c>
      <c r="E5" s="90">
        <f>'Gols marcats'!E5</f>
        <v>0</v>
      </c>
      <c r="F5" s="66">
        <f>'Gols marcats'!F5</f>
        <v>0</v>
      </c>
      <c r="G5" s="92">
        <f>'Gols marcats'!G5</f>
        <v>0</v>
      </c>
      <c r="H5" s="10">
        <f t="shared" si="0"/>
        <v>0</v>
      </c>
      <c r="I5" s="214">
        <v>3</v>
      </c>
    </row>
    <row r="6" spans="1:9">
      <c r="A6" s="65" t="str">
        <f>'Gols marcats'!A6</f>
        <v>Carcaixent</v>
      </c>
      <c r="B6" s="215">
        <f>'Gols marcats'!B6</f>
        <v>0</v>
      </c>
      <c r="C6" s="66">
        <f>'Gols marcats'!C6</f>
        <v>0</v>
      </c>
      <c r="D6" s="91">
        <f>'Gols marcats'!D6</f>
        <v>0</v>
      </c>
      <c r="E6" s="90">
        <f>'Gols marcats'!E6</f>
        <v>0</v>
      </c>
      <c r="F6" s="66">
        <f>'Gols marcats'!F6</f>
        <v>0</v>
      </c>
      <c r="G6" s="92">
        <f>'Gols marcats'!G6</f>
        <v>0</v>
      </c>
      <c r="H6" s="10">
        <f t="shared" si="0"/>
        <v>0</v>
      </c>
      <c r="I6" s="214">
        <v>4</v>
      </c>
    </row>
    <row r="7" spans="1:9">
      <c r="A7" s="65" t="str">
        <f>'Gols marcats'!A7</f>
        <v>Picassent</v>
      </c>
      <c r="B7" s="215">
        <f>'Gols marcats'!B7</f>
        <v>0</v>
      </c>
      <c r="C7" s="66">
        <f>'Gols marcats'!C7</f>
        <v>0</v>
      </c>
      <c r="D7" s="91">
        <f>'Gols marcats'!D7</f>
        <v>0</v>
      </c>
      <c r="E7" s="90">
        <f>'Gols marcats'!E7</f>
        <v>0</v>
      </c>
      <c r="F7" s="66">
        <f>'Gols marcats'!F7</f>
        <v>0</v>
      </c>
      <c r="G7" s="92">
        <f>'Gols marcats'!G7</f>
        <v>0</v>
      </c>
      <c r="H7" s="10">
        <f t="shared" si="0"/>
        <v>0</v>
      </c>
      <c r="I7" s="214">
        <v>5</v>
      </c>
    </row>
    <row r="8" spans="1:9">
      <c r="A8" s="65" t="str">
        <f>'Gols marcats'!A8</f>
        <v>Mutxamel</v>
      </c>
      <c r="B8" s="215">
        <f>'Gols marcats'!B8</f>
        <v>0</v>
      </c>
      <c r="C8" s="66">
        <f>'Gols marcats'!C8</f>
        <v>0</v>
      </c>
      <c r="D8" s="91">
        <f>'Gols marcats'!D8</f>
        <v>0</v>
      </c>
      <c r="E8" s="90">
        <f>'Gols marcats'!E8</f>
        <v>0</v>
      </c>
      <c r="F8" s="66">
        <f>'Gols marcats'!F8</f>
        <v>0</v>
      </c>
      <c r="G8" s="92">
        <f>'Gols marcats'!G8</f>
        <v>0</v>
      </c>
      <c r="H8" s="10">
        <f t="shared" si="0"/>
        <v>0</v>
      </c>
      <c r="I8" s="214">
        <v>6</v>
      </c>
    </row>
    <row r="9" spans="1:9" ht="12" customHeight="1">
      <c r="A9" s="65" t="str">
        <f>'Gols marcats'!A9</f>
        <v>Eldenc</v>
      </c>
      <c r="B9" s="215">
        <f>'Gols marcats'!B9</f>
        <v>0</v>
      </c>
      <c r="C9" s="66">
        <f>'Gols marcats'!C9</f>
        <v>0</v>
      </c>
      <c r="D9" s="91">
        <f>'Gols marcats'!D9</f>
        <v>0</v>
      </c>
      <c r="E9" s="90">
        <f>'Gols marcats'!E9</f>
        <v>0</v>
      </c>
      <c r="F9" s="66">
        <f>'Gols marcats'!F9</f>
        <v>0</v>
      </c>
      <c r="G9" s="92">
        <f>'Gols marcats'!G9</f>
        <v>0</v>
      </c>
      <c r="H9" s="10">
        <f t="shared" si="0"/>
        <v>0</v>
      </c>
      <c r="I9" s="214">
        <v>7</v>
      </c>
    </row>
    <row r="10" spans="1:9">
      <c r="A10" s="65" t="str">
        <f>'Gols marcats'!A10</f>
        <v>Sueca</v>
      </c>
      <c r="B10" s="215">
        <f>'Gols marcats'!B10</f>
        <v>0</v>
      </c>
      <c r="C10" s="66">
        <f>'Gols marcats'!C10</f>
        <v>0</v>
      </c>
      <c r="D10" s="91">
        <f>'Gols marcats'!D10</f>
        <v>0</v>
      </c>
      <c r="E10" s="90">
        <f>'Gols marcats'!E10</f>
        <v>0</v>
      </c>
      <c r="F10" s="66">
        <f>'Gols marcats'!F10</f>
        <v>0</v>
      </c>
      <c r="G10" s="92">
        <f>'Gols marcats'!G10</f>
        <v>0</v>
      </c>
      <c r="H10" s="10">
        <f t="shared" si="0"/>
        <v>0</v>
      </c>
      <c r="I10" s="214">
        <v>8</v>
      </c>
    </row>
    <row r="11" spans="1:9">
      <c r="A11" s="65" t="str">
        <f>'Gols marcats'!A11</f>
        <v>Alberic</v>
      </c>
      <c r="B11" s="215">
        <f>'Gols marcats'!B11</f>
        <v>0</v>
      </c>
      <c r="C11" s="66">
        <f>'Gols marcats'!C11</f>
        <v>0</v>
      </c>
      <c r="D11" s="91">
        <f>'Gols marcats'!D11</f>
        <v>0</v>
      </c>
      <c r="E11" s="90">
        <f>'Gols marcats'!E11</f>
        <v>0</v>
      </c>
      <c r="F11" s="66">
        <f>'Gols marcats'!F11</f>
        <v>0</v>
      </c>
      <c r="G11" s="92">
        <f>'Gols marcats'!G11</f>
        <v>0</v>
      </c>
      <c r="H11" s="10">
        <f t="shared" si="0"/>
        <v>0</v>
      </c>
      <c r="I11" s="214">
        <v>9</v>
      </c>
    </row>
    <row r="12" spans="1:9">
      <c r="A12" s="65" t="str">
        <f>'Gols marcats'!A12</f>
        <v>Ontinyent</v>
      </c>
      <c r="B12" s="215">
        <f>'Gols marcats'!B12</f>
        <v>0</v>
      </c>
      <c r="C12" s="66">
        <f>'Gols marcats'!C12</f>
        <v>0</v>
      </c>
      <c r="D12" s="91">
        <f>'Gols marcats'!D12</f>
        <v>0</v>
      </c>
      <c r="E12" s="90">
        <f>'Gols marcats'!E12</f>
        <v>0</v>
      </c>
      <c r="F12" s="66">
        <f>'Gols marcats'!F12</f>
        <v>0</v>
      </c>
      <c r="G12" s="92">
        <f>'Gols marcats'!G12</f>
        <v>0</v>
      </c>
      <c r="H12" s="10">
        <f t="shared" si="0"/>
        <v>0</v>
      </c>
      <c r="I12" s="214">
        <v>10</v>
      </c>
    </row>
    <row r="13" spans="1:9" ht="12" customHeight="1">
      <c r="A13" s="65" t="str">
        <f>'Gols marcats'!A13</f>
        <v>Foios</v>
      </c>
      <c r="B13" s="215">
        <f>'Gols marcats'!B13</f>
        <v>0</v>
      </c>
      <c r="C13" s="66">
        <f>'Gols marcats'!C13</f>
        <v>0</v>
      </c>
      <c r="D13" s="91">
        <f>'Gols marcats'!D13</f>
        <v>0</v>
      </c>
      <c r="E13" s="90">
        <f>'Gols marcats'!E13</f>
        <v>0</v>
      </c>
      <c r="F13" s="66">
        <f>'Gols marcats'!F13</f>
        <v>0</v>
      </c>
      <c r="G13" s="92">
        <f>'Gols marcats'!G13</f>
        <v>0</v>
      </c>
      <c r="H13" s="10">
        <f t="shared" si="0"/>
        <v>0</v>
      </c>
      <c r="I13" s="214">
        <v>11</v>
      </c>
    </row>
    <row r="14" spans="1:9">
      <c r="A14" s="65" t="str">
        <f>'Gols marcats'!A14</f>
        <v>Benicarló</v>
      </c>
      <c r="B14" s="215">
        <f>'Gols marcats'!B14</f>
        <v>0</v>
      </c>
      <c r="C14" s="66">
        <f>'Gols marcats'!C14</f>
        <v>0</v>
      </c>
      <c r="D14" s="91">
        <f>'Gols marcats'!D14</f>
        <v>0</v>
      </c>
      <c r="E14" s="90">
        <f>'Gols marcats'!E14</f>
        <v>0</v>
      </c>
      <c r="F14" s="66">
        <f>'Gols marcats'!F14</f>
        <v>0</v>
      </c>
      <c r="G14" s="92">
        <f>'Gols marcats'!G14</f>
        <v>0</v>
      </c>
      <c r="H14" s="10">
        <f t="shared" si="0"/>
        <v>0</v>
      </c>
      <c r="I14" s="214">
        <v>12</v>
      </c>
    </row>
    <row r="15" spans="1:9">
      <c r="A15" s="65" t="str">
        <f>'Gols marcats'!A15</f>
        <v>Oliva</v>
      </c>
      <c r="B15" s="215">
        <f>'Gols marcats'!B15</f>
        <v>0</v>
      </c>
      <c r="C15" s="66">
        <f>'Gols marcats'!C15</f>
        <v>0</v>
      </c>
      <c r="D15" s="91">
        <f>'Gols marcats'!D15</f>
        <v>0</v>
      </c>
      <c r="E15" s="90">
        <f>'Gols marcats'!E15</f>
        <v>0</v>
      </c>
      <c r="F15" s="66">
        <f>'Gols marcats'!F15</f>
        <v>0</v>
      </c>
      <c r="G15" s="92">
        <f>'Gols marcats'!G15</f>
        <v>0</v>
      </c>
      <c r="H15" s="10">
        <f t="shared" si="0"/>
        <v>0</v>
      </c>
      <c r="I15" s="214">
        <v>13</v>
      </c>
    </row>
    <row r="16" spans="1:9">
      <c r="A16" s="65" t="str">
        <f>'Gols marcats'!A16</f>
        <v>Villena</v>
      </c>
      <c r="B16" s="215">
        <f>'Gols marcats'!B16</f>
        <v>0</v>
      </c>
      <c r="C16" s="66">
        <f>'Gols marcats'!C16</f>
        <v>0</v>
      </c>
      <c r="D16" s="91">
        <f>'Gols marcats'!D16</f>
        <v>0</v>
      </c>
      <c r="E16" s="90">
        <f>'Gols marcats'!E16</f>
        <v>0</v>
      </c>
      <c r="F16" s="66">
        <f>'Gols marcats'!F16</f>
        <v>0</v>
      </c>
      <c r="G16" s="92">
        <f>'Gols marcats'!G16</f>
        <v>0</v>
      </c>
      <c r="H16" s="10">
        <f t="shared" si="0"/>
        <v>0</v>
      </c>
      <c r="I16" s="214">
        <v>14</v>
      </c>
    </row>
    <row r="17" spans="1:9">
      <c r="A17" s="65" t="str">
        <f>'Gols marcats'!A17</f>
        <v>Crevillent</v>
      </c>
      <c r="B17" s="215">
        <f>'Gols marcats'!B17</f>
        <v>0</v>
      </c>
      <c r="C17" s="66">
        <f>'Gols marcats'!C17</f>
        <v>0</v>
      </c>
      <c r="D17" s="91">
        <f>'Gols marcats'!D17</f>
        <v>0</v>
      </c>
      <c r="E17" s="90">
        <f>'Gols marcats'!E17</f>
        <v>0</v>
      </c>
      <c r="F17" s="66">
        <f>'Gols marcats'!F17</f>
        <v>0</v>
      </c>
      <c r="G17" s="92">
        <f>'Gols marcats'!G17</f>
        <v>0</v>
      </c>
      <c r="H17" s="10">
        <f t="shared" si="0"/>
        <v>0</v>
      </c>
      <c r="I17" s="214">
        <v>15</v>
      </c>
    </row>
    <row r="18" spans="1:9">
      <c r="A18" s="65" t="str">
        <f>'Gols marcats'!A18</f>
        <v>Saguntí</v>
      </c>
      <c r="B18" s="215">
        <f>'Gols marcats'!B18</f>
        <v>0</v>
      </c>
      <c r="C18" s="66">
        <f>'Gols marcats'!C18</f>
        <v>0</v>
      </c>
      <c r="D18" s="91">
        <f>'Gols marcats'!D18</f>
        <v>0</v>
      </c>
      <c r="E18" s="90">
        <f>'Gols marcats'!E18</f>
        <v>0</v>
      </c>
      <c r="F18" s="66">
        <f>'Gols marcats'!F18</f>
        <v>0</v>
      </c>
      <c r="G18" s="92">
        <f>'Gols marcats'!G18</f>
        <v>0</v>
      </c>
      <c r="H18" s="10">
        <f t="shared" si="0"/>
        <v>0</v>
      </c>
      <c r="I18" s="214">
        <v>16</v>
      </c>
    </row>
    <row r="19" spans="1:9">
      <c r="A19" s="65" t="str">
        <f>'Gols marcats'!A19</f>
        <v>Xàbia</v>
      </c>
      <c r="B19" s="215">
        <f>'Gols marcats'!B19</f>
        <v>0</v>
      </c>
      <c r="C19" s="66">
        <f>'Gols marcats'!C19</f>
        <v>0</v>
      </c>
      <c r="D19" s="91">
        <f>'Gols marcats'!D19</f>
        <v>0</v>
      </c>
      <c r="E19" s="90">
        <f>'Gols marcats'!E19</f>
        <v>0</v>
      </c>
      <c r="F19" s="66">
        <f>'Gols marcats'!F19</f>
        <v>0</v>
      </c>
      <c r="G19" s="92">
        <f>'Gols marcats'!G19</f>
        <v>0</v>
      </c>
      <c r="H19" s="10">
        <f t="shared" si="0"/>
        <v>0</v>
      </c>
      <c r="I19" s="214">
        <v>17</v>
      </c>
    </row>
    <row r="20" spans="1:9">
      <c r="A20" s="65" t="str">
        <f>'Gols marcats'!A20</f>
        <v>Calp</v>
      </c>
      <c r="B20" s="215">
        <f>'Gols marcats'!B20</f>
        <v>0</v>
      </c>
      <c r="C20" s="66">
        <f>'Gols marcats'!C20</f>
        <v>0</v>
      </c>
      <c r="D20" s="91">
        <f>'Gols marcats'!D20</f>
        <v>0</v>
      </c>
      <c r="E20" s="90">
        <f>'Gols marcats'!E20</f>
        <v>0</v>
      </c>
      <c r="F20" s="66">
        <f>'Gols marcats'!F20</f>
        <v>0</v>
      </c>
      <c r="G20" s="92">
        <f>'Gols marcats'!G20</f>
        <v>0</v>
      </c>
      <c r="H20" s="10">
        <f t="shared" si="0"/>
        <v>0</v>
      </c>
      <c r="I20" s="214">
        <v>18</v>
      </c>
    </row>
    <row r="21" spans="1:9">
      <c r="A21" s="65" t="str">
        <f>'Gols marcats'!A21</f>
        <v>Torrent</v>
      </c>
      <c r="B21" s="215">
        <f>'Gols marcats'!B21</f>
        <v>0</v>
      </c>
      <c r="C21" s="66">
        <f>'Gols marcats'!C21</f>
        <v>0</v>
      </c>
      <c r="D21" s="91">
        <f>'Gols marcats'!D21</f>
        <v>0</v>
      </c>
      <c r="E21" s="90">
        <f>'Gols marcats'!E21</f>
        <v>0</v>
      </c>
      <c r="F21" s="66">
        <f>'Gols marcats'!F21</f>
        <v>0</v>
      </c>
      <c r="G21" s="92">
        <f>'Gols marcats'!G21</f>
        <v>0</v>
      </c>
      <c r="H21" s="10">
        <f t="shared" si="0"/>
        <v>0</v>
      </c>
      <c r="I21" s="214">
        <v>19</v>
      </c>
    </row>
    <row r="22" spans="1:9">
      <c r="A22" s="65" t="str">
        <f>'Gols marcats'!A22</f>
        <v>Alaquàs</v>
      </c>
      <c r="B22" s="215">
        <f>'Gols marcats'!B22</f>
        <v>0</v>
      </c>
      <c r="C22" s="66">
        <f>'Gols marcats'!C22</f>
        <v>0</v>
      </c>
      <c r="D22" s="91">
        <f>'Gols marcats'!D22</f>
        <v>0</v>
      </c>
      <c r="E22" s="90">
        <f>'Gols marcats'!E22</f>
        <v>0</v>
      </c>
      <c r="F22" s="66">
        <f>'Gols marcats'!F22</f>
        <v>0</v>
      </c>
      <c r="G22" s="92">
        <f>'Gols marcats'!G22</f>
        <v>0</v>
      </c>
      <c r="H22" s="10">
        <f t="shared" si="0"/>
        <v>0</v>
      </c>
      <c r="I22" s="214">
        <v>20</v>
      </c>
    </row>
    <row r="23" spans="1:9">
      <c r="A23" s="65" t="str">
        <f>'Gols marcats'!A23</f>
        <v>Pinós</v>
      </c>
      <c r="B23" s="215">
        <f>'Gols marcats'!B23</f>
        <v>0</v>
      </c>
      <c r="C23" s="66">
        <f>'Gols marcats'!C23</f>
        <v>0</v>
      </c>
      <c r="D23" s="91">
        <f>'Gols marcats'!D23</f>
        <v>0</v>
      </c>
      <c r="E23" s="90">
        <f>'Gols marcats'!E23</f>
        <v>0</v>
      </c>
      <c r="F23" s="66">
        <f>'Gols marcats'!F23</f>
        <v>0</v>
      </c>
      <c r="G23" s="92">
        <f>'Gols marcats'!G23</f>
        <v>0</v>
      </c>
      <c r="H23" s="10">
        <f t="shared" si="0"/>
        <v>0</v>
      </c>
      <c r="I23" s="214">
        <v>21</v>
      </c>
    </row>
    <row r="24" spans="1:9">
      <c r="A24" s="65" t="str">
        <f>'Gols marcats'!A24</f>
        <v>Gandia</v>
      </c>
      <c r="B24" s="215">
        <f>'Gols marcats'!B24</f>
        <v>0</v>
      </c>
      <c r="C24" s="66">
        <f>'Gols marcats'!C24</f>
        <v>0</v>
      </c>
      <c r="D24" s="91">
        <f>'Gols marcats'!D24</f>
        <v>0</v>
      </c>
      <c r="E24" s="90">
        <f>'Gols marcats'!E24</f>
        <v>0</v>
      </c>
      <c r="F24" s="66">
        <f>'Gols marcats'!F24</f>
        <v>0</v>
      </c>
      <c r="G24" s="92">
        <f>'Gols marcats'!G24</f>
        <v>0</v>
      </c>
      <c r="H24" s="10">
        <f t="shared" si="0"/>
        <v>0</v>
      </c>
      <c r="I24" s="214">
        <v>22</v>
      </c>
    </row>
    <row r="25" spans="1:9">
      <c r="A25" s="65" t="str">
        <f>'Gols marcats'!A25</f>
        <v>Carcaixent</v>
      </c>
      <c r="B25" s="215">
        <f>'Gols marcats'!B25</f>
        <v>0</v>
      </c>
      <c r="C25" s="66">
        <f>'Gols marcats'!C25</f>
        <v>0</v>
      </c>
      <c r="D25" s="91">
        <f>'Gols marcats'!D25</f>
        <v>0</v>
      </c>
      <c r="E25" s="90">
        <f>'Gols marcats'!E25</f>
        <v>0</v>
      </c>
      <c r="F25" s="66">
        <f>'Gols marcats'!F25</f>
        <v>0</v>
      </c>
      <c r="G25" s="92">
        <f>'Gols marcats'!G25</f>
        <v>0</v>
      </c>
      <c r="H25" s="10">
        <f t="shared" si="0"/>
        <v>0</v>
      </c>
      <c r="I25" s="214">
        <v>23</v>
      </c>
    </row>
    <row r="26" spans="1:9">
      <c r="A26" s="65" t="str">
        <f>'Gols marcats'!A26</f>
        <v>Picassent</v>
      </c>
      <c r="B26" s="215">
        <f>'Gols marcats'!B26</f>
        <v>0</v>
      </c>
      <c r="C26" s="66">
        <f>'Gols marcats'!C26</f>
        <v>0</v>
      </c>
      <c r="D26" s="91">
        <f>'Gols marcats'!D26</f>
        <v>0</v>
      </c>
      <c r="E26" s="90">
        <f>'Gols marcats'!E26</f>
        <v>0</v>
      </c>
      <c r="F26" s="66">
        <f>'Gols marcats'!F26</f>
        <v>0</v>
      </c>
      <c r="G26" s="92">
        <f>'Gols marcats'!G26</f>
        <v>0</v>
      </c>
      <c r="H26" s="10">
        <f t="shared" si="0"/>
        <v>0</v>
      </c>
      <c r="I26" s="214">
        <v>24</v>
      </c>
    </row>
    <row r="27" spans="1:9">
      <c r="A27" s="65" t="str">
        <f>'Gols marcats'!A27</f>
        <v>Mutxamel</v>
      </c>
      <c r="B27" s="215">
        <f>'Gols marcats'!B27</f>
        <v>0</v>
      </c>
      <c r="C27" s="66">
        <f>'Gols marcats'!C27</f>
        <v>0</v>
      </c>
      <c r="D27" s="91">
        <f>'Gols marcats'!D27</f>
        <v>0</v>
      </c>
      <c r="E27" s="90">
        <f>'Gols marcats'!E27</f>
        <v>0</v>
      </c>
      <c r="F27" s="66">
        <f>'Gols marcats'!F27</f>
        <v>0</v>
      </c>
      <c r="G27" s="92">
        <f>'Gols marcats'!G27</f>
        <v>0</v>
      </c>
      <c r="H27" s="10">
        <f t="shared" si="0"/>
        <v>0</v>
      </c>
      <c r="I27" s="214">
        <v>25</v>
      </c>
    </row>
    <row r="28" spans="1:9">
      <c r="A28" s="65" t="str">
        <f>'Gols marcats'!A28</f>
        <v>Eldenc</v>
      </c>
      <c r="B28" s="215">
        <f>'Gols marcats'!B28</f>
        <v>0</v>
      </c>
      <c r="C28" s="66">
        <f>'Gols marcats'!C28</f>
        <v>0</v>
      </c>
      <c r="D28" s="91">
        <f>'Gols marcats'!D28</f>
        <v>0</v>
      </c>
      <c r="E28" s="90">
        <f>'Gols marcats'!E28</f>
        <v>0</v>
      </c>
      <c r="F28" s="66">
        <f>'Gols marcats'!F28</f>
        <v>0</v>
      </c>
      <c r="G28" s="92">
        <f>'Gols marcats'!G28</f>
        <v>0</v>
      </c>
      <c r="H28" s="10">
        <f t="shared" si="0"/>
        <v>0</v>
      </c>
      <c r="I28" s="214">
        <v>26</v>
      </c>
    </row>
    <row r="29" spans="1:9">
      <c r="A29" s="65" t="str">
        <f>'Gols marcats'!A29</f>
        <v>Sueca</v>
      </c>
      <c r="B29" s="215">
        <f>'Gols marcats'!B29</f>
        <v>0</v>
      </c>
      <c r="C29" s="66">
        <f>'Gols marcats'!C29</f>
        <v>0</v>
      </c>
      <c r="D29" s="91">
        <f>'Gols marcats'!D29</f>
        <v>0</v>
      </c>
      <c r="E29" s="90">
        <f>'Gols marcats'!E29</f>
        <v>0</v>
      </c>
      <c r="F29" s="66">
        <f>'Gols marcats'!F29</f>
        <v>0</v>
      </c>
      <c r="G29" s="92">
        <f>'Gols marcats'!G29</f>
        <v>0</v>
      </c>
      <c r="H29" s="10">
        <f t="shared" si="0"/>
        <v>0</v>
      </c>
      <c r="I29" s="214">
        <v>27</v>
      </c>
    </row>
    <row r="30" spans="1:9">
      <c r="A30" s="65" t="str">
        <f>'Gols marcats'!A30</f>
        <v>Alberic</v>
      </c>
      <c r="B30" s="215">
        <f>'Gols marcats'!B30</f>
        <v>0</v>
      </c>
      <c r="C30" s="66">
        <f>'Gols marcats'!C30</f>
        <v>0</v>
      </c>
      <c r="D30" s="91">
        <f>'Gols marcats'!D30</f>
        <v>0</v>
      </c>
      <c r="E30" s="90">
        <f>'Gols marcats'!E30</f>
        <v>0</v>
      </c>
      <c r="F30" s="66">
        <f>'Gols marcats'!F30</f>
        <v>0</v>
      </c>
      <c r="G30" s="92">
        <f>'Gols marcats'!G30</f>
        <v>0</v>
      </c>
      <c r="H30" s="10">
        <f t="shared" si="0"/>
        <v>0</v>
      </c>
      <c r="I30" s="214">
        <v>28</v>
      </c>
    </row>
    <row r="31" spans="1:9">
      <c r="A31" s="65" t="str">
        <f>'Gols marcats'!A31</f>
        <v>Ontinyent</v>
      </c>
      <c r="B31" s="215">
        <f>'Gols marcats'!B31</f>
        <v>0</v>
      </c>
      <c r="C31" s="66">
        <f>'Gols marcats'!C31</f>
        <v>0</v>
      </c>
      <c r="D31" s="91">
        <f>'Gols marcats'!D31</f>
        <v>0</v>
      </c>
      <c r="E31" s="90">
        <f>'Gols marcats'!E31</f>
        <v>0</v>
      </c>
      <c r="F31" s="66">
        <f>'Gols marcats'!F31</f>
        <v>0</v>
      </c>
      <c r="G31" s="92">
        <f>'Gols marcats'!G31</f>
        <v>0</v>
      </c>
      <c r="H31" s="10">
        <f t="shared" si="0"/>
        <v>0</v>
      </c>
      <c r="I31" s="214">
        <v>29</v>
      </c>
    </row>
    <row r="32" spans="1:9">
      <c r="A32" s="65" t="str">
        <f>'Gols marcats'!A32</f>
        <v>Foios</v>
      </c>
      <c r="B32" s="215">
        <f>'Gols marcats'!B32</f>
        <v>0</v>
      </c>
      <c r="C32" s="66">
        <f>'Gols marcats'!C32</f>
        <v>0</v>
      </c>
      <c r="D32" s="91">
        <f>'Gols marcats'!D32</f>
        <v>0</v>
      </c>
      <c r="E32" s="90">
        <f>'Gols marcats'!E32</f>
        <v>0</v>
      </c>
      <c r="F32" s="66">
        <f>'Gols marcats'!F32</f>
        <v>0</v>
      </c>
      <c r="G32" s="92">
        <f>'Gols marcats'!G32</f>
        <v>0</v>
      </c>
      <c r="H32" s="10">
        <f t="shared" si="0"/>
        <v>0</v>
      </c>
      <c r="I32" s="214">
        <v>30</v>
      </c>
    </row>
    <row r="33" spans="1:9">
      <c r="A33" s="65" t="str">
        <f>'Gols marcats'!A33</f>
        <v>Benicarló</v>
      </c>
      <c r="B33" s="215">
        <f>'Gols marcats'!B33</f>
        <v>0</v>
      </c>
      <c r="C33" s="66">
        <f>'Gols marcats'!C33</f>
        <v>0</v>
      </c>
      <c r="D33" s="91">
        <f>'Gols marcats'!D33</f>
        <v>0</v>
      </c>
      <c r="E33" s="90">
        <f>'Gols marcats'!E33</f>
        <v>0</v>
      </c>
      <c r="F33" s="66">
        <f>'Gols marcats'!F33</f>
        <v>0</v>
      </c>
      <c r="G33" s="92">
        <f>'Gols marcats'!G33</f>
        <v>0</v>
      </c>
      <c r="H33" s="10">
        <f t="shared" si="0"/>
        <v>0</v>
      </c>
      <c r="I33" s="214">
        <v>31</v>
      </c>
    </row>
    <row r="34" spans="1:9">
      <c r="A34" s="65" t="str">
        <f>'Gols marcats'!A34</f>
        <v>Oliva</v>
      </c>
      <c r="B34" s="215">
        <f>'Gols marcats'!B34</f>
        <v>0</v>
      </c>
      <c r="C34" s="66">
        <f>'Gols marcats'!C34</f>
        <v>0</v>
      </c>
      <c r="D34" s="91">
        <f>'Gols marcats'!D34</f>
        <v>0</v>
      </c>
      <c r="E34" s="90">
        <f>'Gols marcats'!E34</f>
        <v>0</v>
      </c>
      <c r="F34" s="66">
        <f>'Gols marcats'!F34</f>
        <v>0</v>
      </c>
      <c r="G34" s="92">
        <f>'Gols marcats'!G34</f>
        <v>0</v>
      </c>
      <c r="H34" s="10">
        <f t="shared" si="0"/>
        <v>0</v>
      </c>
      <c r="I34" s="214">
        <v>32</v>
      </c>
    </row>
    <row r="35" spans="1:9">
      <c r="A35" s="65" t="str">
        <f>'Gols marcats'!A35</f>
        <v>Villena</v>
      </c>
      <c r="B35" s="215">
        <f>'Gols marcats'!B35</f>
        <v>0</v>
      </c>
      <c r="C35" s="66">
        <f>'Gols marcats'!C35</f>
        <v>0</v>
      </c>
      <c r="D35" s="91">
        <f>'Gols marcats'!D35</f>
        <v>0</v>
      </c>
      <c r="E35" s="90">
        <f>'Gols marcats'!E35</f>
        <v>0</v>
      </c>
      <c r="F35" s="66">
        <f>'Gols marcats'!F35</f>
        <v>0</v>
      </c>
      <c r="G35" s="92">
        <f>'Gols marcats'!G35</f>
        <v>0</v>
      </c>
      <c r="H35" s="10">
        <f t="shared" si="0"/>
        <v>0</v>
      </c>
      <c r="I35" s="214">
        <v>33</v>
      </c>
    </row>
    <row r="36" spans="1:9">
      <c r="A36" s="65" t="str">
        <f>'Gols marcats'!A36</f>
        <v>Crevillent</v>
      </c>
      <c r="B36" s="215">
        <f>'Gols marcats'!B36</f>
        <v>0</v>
      </c>
      <c r="C36" s="66">
        <f>'Gols marcats'!C36</f>
        <v>0</v>
      </c>
      <c r="D36" s="91">
        <f>'Gols marcats'!D36</f>
        <v>0</v>
      </c>
      <c r="E36" s="90">
        <f>'Gols marcats'!E36</f>
        <v>0</v>
      </c>
      <c r="F36" s="66">
        <f>'Gols marcats'!F36</f>
        <v>0</v>
      </c>
      <c r="G36" s="92">
        <f>'Gols marcats'!G36</f>
        <v>0</v>
      </c>
      <c r="H36" s="10">
        <f t="shared" si="0"/>
        <v>0</v>
      </c>
      <c r="I36" s="214">
        <v>34</v>
      </c>
    </row>
    <row r="37" spans="1:9">
      <c r="A37" s="65" t="str">
        <f>'Gols marcats'!A37</f>
        <v>Saguntí</v>
      </c>
      <c r="B37" s="215">
        <f>'Gols marcats'!B37</f>
        <v>0</v>
      </c>
      <c r="C37" s="66">
        <f>'Gols marcats'!C37</f>
        <v>0</v>
      </c>
      <c r="D37" s="91">
        <f>'Gols marcats'!D37</f>
        <v>0</v>
      </c>
      <c r="E37" s="90">
        <f>'Gols marcats'!E37</f>
        <v>0</v>
      </c>
      <c r="F37" s="66">
        <f>'Gols marcats'!F37</f>
        <v>0</v>
      </c>
      <c r="G37" s="92">
        <f>'Gols marcats'!G37</f>
        <v>0</v>
      </c>
      <c r="H37" s="10">
        <f t="shared" si="0"/>
        <v>0</v>
      </c>
      <c r="I37" s="214">
        <v>35</v>
      </c>
    </row>
    <row r="38" spans="1:9">
      <c r="A38" s="65" t="str">
        <f>'Gols marcats'!A38</f>
        <v>Xàbia</v>
      </c>
      <c r="B38" s="215">
        <f>'Gols marcats'!B38</f>
        <v>0</v>
      </c>
      <c r="C38" s="66">
        <f>'Gols marcats'!C38</f>
        <v>0</v>
      </c>
      <c r="D38" s="91">
        <f>'Gols marcats'!D38</f>
        <v>0</v>
      </c>
      <c r="E38" s="90">
        <f>'Gols marcats'!E38</f>
        <v>0</v>
      </c>
      <c r="F38" s="66">
        <f>'Gols marcats'!F38</f>
        <v>0</v>
      </c>
      <c r="G38" s="92">
        <f>'Gols marcats'!G38</f>
        <v>0</v>
      </c>
      <c r="H38" s="10">
        <f t="shared" si="0"/>
        <v>0</v>
      </c>
      <c r="I38" s="214">
        <v>36</v>
      </c>
    </row>
    <row r="39" spans="1:9">
      <c r="A39" s="65" t="str">
        <f>'Gols marcats'!A39</f>
        <v>Calp</v>
      </c>
      <c r="B39" s="215">
        <f>'Gols marcats'!B39</f>
        <v>0</v>
      </c>
      <c r="C39" s="66">
        <f>'Gols marcats'!C39</f>
        <v>0</v>
      </c>
      <c r="D39" s="91">
        <f>'Gols marcats'!D39</f>
        <v>0</v>
      </c>
      <c r="E39" s="90">
        <f>'Gols marcats'!E39</f>
        <v>0</v>
      </c>
      <c r="F39" s="66">
        <f>'Gols marcats'!F39</f>
        <v>0</v>
      </c>
      <c r="G39" s="92">
        <f>'Gols marcats'!G39</f>
        <v>0</v>
      </c>
      <c r="H39" s="10">
        <f t="shared" si="0"/>
        <v>0</v>
      </c>
      <c r="I39" s="214">
        <v>37</v>
      </c>
    </row>
    <row r="40" spans="1:9">
      <c r="A40" s="65" t="str">
        <f>'Gols marcats'!A40</f>
        <v>Torrent</v>
      </c>
      <c r="B40" s="215">
        <f>'Gols marcats'!B40</f>
        <v>0</v>
      </c>
      <c r="C40" s="66">
        <f>'Gols marcats'!C40</f>
        <v>0</v>
      </c>
      <c r="D40" s="91">
        <f>'Gols marcats'!D40</f>
        <v>0</v>
      </c>
      <c r="E40" s="90">
        <f>'Gols marcats'!E40</f>
        <v>0</v>
      </c>
      <c r="F40" s="66">
        <f>'Gols marcats'!F40</f>
        <v>0</v>
      </c>
      <c r="G40" s="92">
        <f>'Gols marcats'!G40</f>
        <v>0</v>
      </c>
      <c r="H40" s="10">
        <f t="shared" si="0"/>
        <v>0</v>
      </c>
      <c r="I40" s="214">
        <v>38</v>
      </c>
    </row>
    <row r="41" spans="1:9">
      <c r="A41" s="65">
        <f>'Gols marcats'!A41</f>
        <v>0</v>
      </c>
      <c r="B41" s="215">
        <f>'Gols marcats'!B41</f>
        <v>0</v>
      </c>
      <c r="C41" s="66">
        <f>'Gols marcats'!C41</f>
        <v>0</v>
      </c>
      <c r="D41" s="91">
        <f>'Gols marcats'!D41</f>
        <v>0</v>
      </c>
      <c r="E41" s="90">
        <f>'Gols marcats'!E41</f>
        <v>0</v>
      </c>
      <c r="F41" s="66">
        <f>'Gols marcats'!F41</f>
        <v>0</v>
      </c>
      <c r="G41" s="92">
        <f>'Gols marcats'!G41</f>
        <v>0</v>
      </c>
      <c r="H41" s="10">
        <f t="shared" si="0"/>
        <v>0</v>
      </c>
      <c r="I41" s="214">
        <v>39</v>
      </c>
    </row>
    <row r="42" spans="1:9">
      <c r="A42" s="65">
        <f>'Gols marcats'!A42</f>
        <v>0</v>
      </c>
      <c r="B42" s="215">
        <f>'Gols marcats'!B42</f>
        <v>0</v>
      </c>
      <c r="C42" s="66">
        <f>'Gols marcats'!C42</f>
        <v>0</v>
      </c>
      <c r="D42" s="91">
        <f>'Gols marcats'!D42</f>
        <v>0</v>
      </c>
      <c r="E42" s="90">
        <f>'Gols marcats'!E42</f>
        <v>0</v>
      </c>
      <c r="F42" s="66">
        <f>'Gols marcats'!F42</f>
        <v>0</v>
      </c>
      <c r="G42" s="92">
        <f>'Gols marcats'!G42</f>
        <v>0</v>
      </c>
      <c r="H42" s="10">
        <f t="shared" si="0"/>
        <v>0</v>
      </c>
      <c r="I42" s="214">
        <v>40</v>
      </c>
    </row>
    <row r="43" spans="1:9">
      <c r="A43" s="65">
        <f>'Gols marcats'!A43</f>
        <v>0</v>
      </c>
      <c r="B43" s="215">
        <f>'Gols marcats'!B43</f>
        <v>0</v>
      </c>
      <c r="C43" s="66">
        <f>'Gols marcats'!C43</f>
        <v>0</v>
      </c>
      <c r="D43" s="91">
        <f>'Gols marcats'!D43</f>
        <v>0</v>
      </c>
      <c r="E43" s="90">
        <f>'Gols marcats'!E43</f>
        <v>0</v>
      </c>
      <c r="F43" s="66">
        <f>'Gols marcats'!F43</f>
        <v>0</v>
      </c>
      <c r="G43" s="92">
        <f>'Gols marcats'!G43</f>
        <v>0</v>
      </c>
      <c r="H43" s="10">
        <f t="shared" si="0"/>
        <v>0</v>
      </c>
      <c r="I43" s="214">
        <v>41</v>
      </c>
    </row>
    <row r="44" spans="1:9">
      <c r="A44" s="65">
        <f>'Gols marcats'!A44</f>
        <v>0</v>
      </c>
      <c r="B44" s="215">
        <f>'Gols marcats'!B44</f>
        <v>0</v>
      </c>
      <c r="C44" s="66">
        <f>'Gols marcats'!C44</f>
        <v>0</v>
      </c>
      <c r="D44" s="91">
        <f>'Gols marcats'!D44</f>
        <v>0</v>
      </c>
      <c r="E44" s="90">
        <f>'Gols marcats'!E44</f>
        <v>0</v>
      </c>
      <c r="F44" s="66">
        <f>'Gols marcats'!F44</f>
        <v>0</v>
      </c>
      <c r="G44" s="92">
        <f>'Gols marcats'!G44</f>
        <v>0</v>
      </c>
      <c r="H44" s="10">
        <f t="shared" si="0"/>
        <v>0</v>
      </c>
      <c r="I44" s="214">
        <v>42</v>
      </c>
    </row>
    <row r="45" spans="1:9">
      <c r="A45" s="65">
        <f>'Gols marcats'!A45</f>
        <v>0</v>
      </c>
      <c r="B45" s="215">
        <f>'Gols marcats'!B45</f>
        <v>0</v>
      </c>
      <c r="C45" s="66">
        <f>'Gols marcats'!C45</f>
        <v>0</v>
      </c>
      <c r="D45" s="91">
        <f>'Gols marcats'!D45</f>
        <v>0</v>
      </c>
      <c r="E45" s="90">
        <f>'Gols marcats'!E45</f>
        <v>0</v>
      </c>
      <c r="F45" s="66">
        <f>'Gols marcats'!F45</f>
        <v>0</v>
      </c>
      <c r="G45" s="92">
        <f>'Gols marcats'!G45</f>
        <v>0</v>
      </c>
      <c r="H45" s="10">
        <f t="shared" si="0"/>
        <v>0</v>
      </c>
      <c r="I45" s="214">
        <v>1</v>
      </c>
    </row>
    <row r="46" spans="1:9">
      <c r="A46" s="65">
        <f>'Gols marcats'!A46</f>
        <v>0</v>
      </c>
      <c r="B46" s="215">
        <f>'Gols marcats'!B46</f>
        <v>0</v>
      </c>
      <c r="C46" s="66">
        <f>'Gols marcats'!C46</f>
        <v>0</v>
      </c>
      <c r="D46" s="91">
        <f>'Gols marcats'!D46</f>
        <v>0</v>
      </c>
      <c r="E46" s="90">
        <f>'Gols marcats'!E46</f>
        <v>0</v>
      </c>
      <c r="F46" s="66">
        <f>'Gols marcats'!F46</f>
        <v>0</v>
      </c>
      <c r="G46" s="92">
        <f>'Gols marcats'!G46</f>
        <v>0</v>
      </c>
      <c r="H46" s="10">
        <f t="shared" si="0"/>
        <v>0</v>
      </c>
      <c r="I46" s="214">
        <v>2</v>
      </c>
    </row>
    <row r="47" spans="1:9">
      <c r="A47" s="65">
        <f>'Gols marcats'!A47</f>
        <v>0</v>
      </c>
      <c r="B47" s="215">
        <f>'Gols marcats'!B47</f>
        <v>0</v>
      </c>
      <c r="C47" s="66">
        <f>'Gols marcats'!C47</f>
        <v>0</v>
      </c>
      <c r="D47" s="91">
        <f>'Gols marcats'!D47</f>
        <v>0</v>
      </c>
      <c r="E47" s="90">
        <f>'Gols marcats'!E47</f>
        <v>0</v>
      </c>
      <c r="F47" s="66">
        <f>'Gols marcats'!F47</f>
        <v>0</v>
      </c>
      <c r="G47" s="92">
        <f>'Gols marcats'!G47</f>
        <v>0</v>
      </c>
      <c r="H47" s="10">
        <f t="shared" si="0"/>
        <v>0</v>
      </c>
      <c r="I47" s="214">
        <v>3</v>
      </c>
    </row>
    <row r="48" spans="1:9">
      <c r="A48" s="65" t="str">
        <f>'Gols marcats'!A48</f>
        <v>Alaquàs</v>
      </c>
      <c r="B48" s="215">
        <f>'Gols marcats'!B48</f>
        <v>0</v>
      </c>
      <c r="C48" s="66">
        <f>'Gols marcats'!C48</f>
        <v>0</v>
      </c>
      <c r="D48" s="91">
        <f>'Gols marcats'!D48</f>
        <v>0</v>
      </c>
      <c r="E48" s="90">
        <f>'Gols marcats'!E48</f>
        <v>0</v>
      </c>
      <c r="F48" s="66">
        <f>'Gols marcats'!F48</f>
        <v>0</v>
      </c>
      <c r="G48" s="92">
        <f>'Gols marcats'!G48</f>
        <v>0</v>
      </c>
      <c r="H48" s="10">
        <f t="shared" si="0"/>
        <v>0</v>
      </c>
      <c r="I48" s="214">
        <v>4</v>
      </c>
    </row>
    <row r="49" spans="1:14">
      <c r="A49" s="65" t="str">
        <f>'Gols marcats'!A49</f>
        <v>Pinós</v>
      </c>
      <c r="B49" s="215">
        <f>'Gols marcats'!B49</f>
        <v>0</v>
      </c>
      <c r="C49" s="66">
        <f>'Gols marcats'!C49</f>
        <v>0</v>
      </c>
      <c r="D49" s="91">
        <f>'Gols marcats'!D49</f>
        <v>0</v>
      </c>
      <c r="E49" s="90">
        <f>'Gols marcats'!E49</f>
        <v>0</v>
      </c>
      <c r="F49" s="66">
        <f>'Gols marcats'!F49</f>
        <v>0</v>
      </c>
      <c r="G49" s="92">
        <f>'Gols marcats'!G49</f>
        <v>0</v>
      </c>
      <c r="H49" s="10">
        <f t="shared" si="0"/>
        <v>0</v>
      </c>
      <c r="I49" s="214">
        <v>5</v>
      </c>
    </row>
    <row r="50" spans="1:14" ht="13.5" thickBot="1">
      <c r="A50" s="65" t="str">
        <f>'Gols marcats'!A50</f>
        <v>Gandia</v>
      </c>
      <c r="B50" s="216">
        <f>'Gols marcats'!B50</f>
        <v>0</v>
      </c>
      <c r="C50" s="66">
        <f>'Gols marcats'!C50</f>
        <v>0</v>
      </c>
      <c r="D50" s="91">
        <f>'Gols marcats'!D50</f>
        <v>0</v>
      </c>
      <c r="E50" s="90">
        <f>'Gols marcats'!E50</f>
        <v>0</v>
      </c>
      <c r="F50" s="66">
        <f>'Gols marcats'!F50</f>
        <v>0</v>
      </c>
      <c r="G50" s="92">
        <f>'Gols marcats'!G50</f>
        <v>0</v>
      </c>
      <c r="H50" s="10">
        <f t="shared" si="0"/>
        <v>0</v>
      </c>
      <c r="I50" s="214">
        <v>6</v>
      </c>
    </row>
    <row r="51" spans="1:14" ht="14.25" thickTop="1" thickBot="1">
      <c r="A51" s="39" t="s">
        <v>37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0</v>
      </c>
      <c r="C53" s="56" t="e">
        <f>(B53/N53)</f>
        <v>#DIV/0!</v>
      </c>
      <c r="D53" s="35">
        <f>SUM(C3:C46)</f>
        <v>0</v>
      </c>
      <c r="E53" s="56" t="e">
        <f>(D53/N53)</f>
        <v>#DIV/0!</v>
      </c>
      <c r="F53" s="35">
        <f>SUM(D3:D46)</f>
        <v>0</v>
      </c>
      <c r="G53" s="57" t="e">
        <f>(F53/N53)</f>
        <v>#DIV/0!</v>
      </c>
      <c r="H53" s="55">
        <f>SUM(E3:E46)</f>
        <v>0</v>
      </c>
      <c r="I53" s="56" t="e">
        <f>(H53/N53)</f>
        <v>#DIV/0!</v>
      </c>
      <c r="J53" s="35">
        <f>SUM(F3:F46)</f>
        <v>0</v>
      </c>
      <c r="K53" s="56" t="e">
        <f>(J53/N53)</f>
        <v>#DIV/0!</v>
      </c>
      <c r="L53" s="35">
        <f>SUM(G3:G46)</f>
        <v>0</v>
      </c>
      <c r="M53" s="57" t="e">
        <f>(L53/N53)</f>
        <v>#DIV/0!</v>
      </c>
      <c r="N53" s="59">
        <f>SUM(H3:H50)</f>
        <v>0</v>
      </c>
    </row>
    <row r="54" spans="1:14" ht="13.5" thickTop="1"/>
    <row r="55" spans="1:14">
      <c r="A55" s="60"/>
    </row>
    <row r="56" spans="1:14">
      <c r="A56" s="9"/>
    </row>
    <row r="57" spans="1:14">
      <c r="A57" s="9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67" workbookViewId="0"/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9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  <c r="I2" s="270" t="s">
        <v>64</v>
      </c>
    </row>
    <row r="3" spans="1:9" ht="13.5" thickTop="1">
      <c r="A3" s="65" t="str">
        <f>'Gols marcats'!A3</f>
        <v>Alaquàs</v>
      </c>
      <c r="B3" s="141">
        <f>'Gols encaixats'!B3</f>
        <v>0</v>
      </c>
      <c r="C3" s="66">
        <f>'Gols encaixats'!C3</f>
        <v>0</v>
      </c>
      <c r="D3" s="91">
        <f>'Gols encaixats'!D3</f>
        <v>0</v>
      </c>
      <c r="E3" s="90">
        <f>'Gols encaixats'!E3</f>
        <v>0</v>
      </c>
      <c r="F3" s="66">
        <f>'Gols encaixats'!F3</f>
        <v>0</v>
      </c>
      <c r="G3" s="92">
        <f>'Gols encaixats'!G3</f>
        <v>0</v>
      </c>
      <c r="H3" s="10">
        <f>SUM(B3:G3)</f>
        <v>0</v>
      </c>
      <c r="I3" s="214">
        <v>1</v>
      </c>
    </row>
    <row r="4" spans="1:9">
      <c r="A4" s="65" t="str">
        <f>'Gols marcats'!A4</f>
        <v>Pinós</v>
      </c>
      <c r="B4" s="112">
        <f>'Gols encaixats'!B4</f>
        <v>0</v>
      </c>
      <c r="C4" s="66">
        <f>'Gols encaixats'!C4</f>
        <v>0</v>
      </c>
      <c r="D4" s="91">
        <f>'Gols encaixats'!D4</f>
        <v>0</v>
      </c>
      <c r="E4" s="90">
        <f>'Gols encaixats'!E4</f>
        <v>0</v>
      </c>
      <c r="F4" s="66">
        <f>'Gols encaixats'!F4</f>
        <v>0</v>
      </c>
      <c r="G4" s="92">
        <f>'Gols encaixats'!G4</f>
        <v>0</v>
      </c>
      <c r="H4" s="10">
        <f t="shared" ref="H4:H50" si="0">SUM(B4:G4)</f>
        <v>0</v>
      </c>
      <c r="I4" s="214">
        <v>2</v>
      </c>
    </row>
    <row r="5" spans="1:9">
      <c r="A5" s="65" t="str">
        <f>'Gols marcats'!A5</f>
        <v>Gandia</v>
      </c>
      <c r="B5" s="112">
        <f>'Gols encaixats'!B5</f>
        <v>0</v>
      </c>
      <c r="C5" s="66">
        <f>'Gols encaixats'!C5</f>
        <v>0</v>
      </c>
      <c r="D5" s="91">
        <f>'Gols encaixats'!D5</f>
        <v>0</v>
      </c>
      <c r="E5" s="90">
        <f>'Gols encaixats'!E5</f>
        <v>0</v>
      </c>
      <c r="F5" s="66">
        <f>'Gols encaixats'!F5</f>
        <v>0</v>
      </c>
      <c r="G5" s="92">
        <f>'Gols encaixats'!G5</f>
        <v>0</v>
      </c>
      <c r="H5" s="10">
        <f t="shared" si="0"/>
        <v>0</v>
      </c>
      <c r="I5" s="214">
        <v>3</v>
      </c>
    </row>
    <row r="6" spans="1:9">
      <c r="A6" s="65" t="str">
        <f>'Gols marcats'!A6</f>
        <v>Carcaixent</v>
      </c>
      <c r="B6" s="112">
        <f>'Gols encaixats'!B6</f>
        <v>0</v>
      </c>
      <c r="C6" s="66">
        <f>'Gols encaixats'!C6</f>
        <v>0</v>
      </c>
      <c r="D6" s="91">
        <f>'Gols encaixats'!D6</f>
        <v>0</v>
      </c>
      <c r="E6" s="90">
        <f>'Gols encaixats'!E6</f>
        <v>0</v>
      </c>
      <c r="F6" s="66">
        <f>'Gols encaixats'!F6</f>
        <v>0</v>
      </c>
      <c r="G6" s="92">
        <f>'Gols encaixats'!G6</f>
        <v>0</v>
      </c>
      <c r="H6" s="10">
        <f t="shared" si="0"/>
        <v>0</v>
      </c>
      <c r="I6" s="214">
        <v>4</v>
      </c>
    </row>
    <row r="7" spans="1:9">
      <c r="A7" s="65" t="str">
        <f>'Gols marcats'!A7</f>
        <v>Picassent</v>
      </c>
      <c r="B7" s="112">
        <f>'Gols encaixats'!B7</f>
        <v>0</v>
      </c>
      <c r="C7" s="66">
        <f>'Gols encaixats'!C7</f>
        <v>0</v>
      </c>
      <c r="D7" s="91">
        <f>'Gols encaixats'!D7</f>
        <v>0</v>
      </c>
      <c r="E7" s="90">
        <f>'Gols encaixats'!E7</f>
        <v>0</v>
      </c>
      <c r="F7" s="66">
        <f>'Gols encaixats'!F7</f>
        <v>0</v>
      </c>
      <c r="G7" s="92">
        <f>'Gols encaixats'!G7</f>
        <v>0</v>
      </c>
      <c r="H7" s="10">
        <f t="shared" si="0"/>
        <v>0</v>
      </c>
      <c r="I7" s="214">
        <v>5</v>
      </c>
    </row>
    <row r="8" spans="1:9" ht="12" customHeight="1">
      <c r="A8" s="65" t="str">
        <f>'Gols marcats'!A8</f>
        <v>Mutxamel</v>
      </c>
      <c r="B8" s="112">
        <f>'Gols encaixats'!B8</f>
        <v>0</v>
      </c>
      <c r="C8" s="66">
        <f>'Gols encaixats'!C8</f>
        <v>0</v>
      </c>
      <c r="D8" s="91">
        <f>'Gols encaixats'!D8</f>
        <v>0</v>
      </c>
      <c r="E8" s="90">
        <f>'Gols encaixats'!E8</f>
        <v>0</v>
      </c>
      <c r="F8" s="66">
        <f>'Gols encaixats'!F8</f>
        <v>0</v>
      </c>
      <c r="G8" s="92">
        <f>'Gols encaixats'!G8</f>
        <v>0</v>
      </c>
      <c r="H8" s="10">
        <f t="shared" si="0"/>
        <v>0</v>
      </c>
      <c r="I8" s="214">
        <v>6</v>
      </c>
    </row>
    <row r="9" spans="1:9">
      <c r="A9" s="65" t="str">
        <f>'Gols marcats'!A9</f>
        <v>Eldenc</v>
      </c>
      <c r="B9" s="112">
        <f>'Gols encaixats'!B9</f>
        <v>0</v>
      </c>
      <c r="C9" s="66">
        <f>'Gols encaixats'!C9</f>
        <v>0</v>
      </c>
      <c r="D9" s="91">
        <f>'Gols encaixats'!D9</f>
        <v>0</v>
      </c>
      <c r="E9" s="90">
        <f>'Gols encaixats'!E9</f>
        <v>0</v>
      </c>
      <c r="F9" s="66">
        <f>'Gols encaixats'!F9</f>
        <v>0</v>
      </c>
      <c r="G9" s="92">
        <f>'Gols encaixats'!G9</f>
        <v>0</v>
      </c>
      <c r="H9" s="10">
        <f t="shared" si="0"/>
        <v>0</v>
      </c>
      <c r="I9" s="214">
        <v>7</v>
      </c>
    </row>
    <row r="10" spans="1:9">
      <c r="A10" s="65" t="str">
        <f>'Gols marcats'!A10</f>
        <v>Sueca</v>
      </c>
      <c r="B10" s="112">
        <f>'Gols encaixats'!B10</f>
        <v>0</v>
      </c>
      <c r="C10" s="66">
        <f>'Gols encaixats'!C10</f>
        <v>0</v>
      </c>
      <c r="D10" s="91">
        <f>'Gols encaixats'!D10</f>
        <v>0</v>
      </c>
      <c r="E10" s="90">
        <f>'Gols encaixats'!E10</f>
        <v>0</v>
      </c>
      <c r="F10" s="66">
        <f>'Gols encaixats'!F10</f>
        <v>0</v>
      </c>
      <c r="G10" s="92">
        <f>'Gols encaixats'!G10</f>
        <v>0</v>
      </c>
      <c r="H10" s="10">
        <f t="shared" si="0"/>
        <v>0</v>
      </c>
      <c r="I10" s="214">
        <v>8</v>
      </c>
    </row>
    <row r="11" spans="1:9">
      <c r="A11" s="65" t="str">
        <f>'Gols marcats'!A11</f>
        <v>Alberic</v>
      </c>
      <c r="B11" s="112">
        <f>'Gols encaixats'!B11</f>
        <v>0</v>
      </c>
      <c r="C11" s="66">
        <f>'Gols encaixats'!C11</f>
        <v>0</v>
      </c>
      <c r="D11" s="91">
        <f>'Gols encaixats'!D11</f>
        <v>0</v>
      </c>
      <c r="E11" s="90">
        <f>'Gols encaixats'!E11</f>
        <v>0</v>
      </c>
      <c r="F11" s="66">
        <f>'Gols encaixats'!F11</f>
        <v>0</v>
      </c>
      <c r="G11" s="92">
        <f>'Gols encaixats'!G11</f>
        <v>0</v>
      </c>
      <c r="H11" s="10">
        <f t="shared" si="0"/>
        <v>0</v>
      </c>
      <c r="I11" s="214">
        <v>9</v>
      </c>
    </row>
    <row r="12" spans="1:9">
      <c r="A12" s="65" t="str">
        <f>'Gols marcats'!A12</f>
        <v>Ontinyent</v>
      </c>
      <c r="B12" s="112">
        <f>'Gols encaixats'!B12</f>
        <v>0</v>
      </c>
      <c r="C12" s="66">
        <f>'Gols encaixats'!C12</f>
        <v>0</v>
      </c>
      <c r="D12" s="91">
        <f>'Gols encaixats'!D12</f>
        <v>0</v>
      </c>
      <c r="E12" s="90">
        <f>'Gols encaixats'!E12</f>
        <v>0</v>
      </c>
      <c r="F12" s="66">
        <f>'Gols encaixats'!F12</f>
        <v>0</v>
      </c>
      <c r="G12" s="92">
        <f>'Gols encaixats'!G12</f>
        <v>0</v>
      </c>
      <c r="H12" s="10">
        <f t="shared" si="0"/>
        <v>0</v>
      </c>
      <c r="I12" s="214">
        <v>10</v>
      </c>
    </row>
    <row r="13" spans="1:9">
      <c r="A13" s="65" t="str">
        <f>'Gols marcats'!A13</f>
        <v>Foios</v>
      </c>
      <c r="B13" s="112">
        <f>'Gols encaixats'!B13</f>
        <v>0</v>
      </c>
      <c r="C13" s="66">
        <f>'Gols encaixats'!C13</f>
        <v>0</v>
      </c>
      <c r="D13" s="91">
        <f>'Gols encaixats'!D13</f>
        <v>0</v>
      </c>
      <c r="E13" s="90">
        <f>'Gols encaixats'!E13</f>
        <v>0</v>
      </c>
      <c r="F13" s="66">
        <f>'Gols encaixats'!F13</f>
        <v>0</v>
      </c>
      <c r="G13" s="92">
        <f>'Gols encaixats'!G13</f>
        <v>0</v>
      </c>
      <c r="H13" s="10">
        <f t="shared" si="0"/>
        <v>0</v>
      </c>
      <c r="I13" s="214">
        <v>11</v>
      </c>
    </row>
    <row r="14" spans="1:9">
      <c r="A14" s="65" t="str">
        <f>'Gols marcats'!A14</f>
        <v>Benicarló</v>
      </c>
      <c r="B14" s="112">
        <f>'Gols encaixats'!B14</f>
        <v>0</v>
      </c>
      <c r="C14" s="66">
        <f>'Gols encaixats'!C14</f>
        <v>0</v>
      </c>
      <c r="D14" s="91">
        <f>'Gols encaixats'!D14</f>
        <v>0</v>
      </c>
      <c r="E14" s="90">
        <f>'Gols encaixats'!E14</f>
        <v>0</v>
      </c>
      <c r="F14" s="66">
        <f>'Gols encaixats'!F14</f>
        <v>0</v>
      </c>
      <c r="G14" s="92">
        <f>'Gols encaixats'!G14</f>
        <v>0</v>
      </c>
      <c r="H14" s="10">
        <f t="shared" si="0"/>
        <v>0</v>
      </c>
      <c r="I14" s="214">
        <v>12</v>
      </c>
    </row>
    <row r="15" spans="1:9">
      <c r="A15" s="65" t="str">
        <f>'Gols marcats'!A15</f>
        <v>Oliva</v>
      </c>
      <c r="B15" s="112">
        <f>'Gols encaixats'!B15</f>
        <v>0</v>
      </c>
      <c r="C15" s="66">
        <f>'Gols encaixats'!C15</f>
        <v>0</v>
      </c>
      <c r="D15" s="91">
        <f>'Gols encaixats'!D15</f>
        <v>0</v>
      </c>
      <c r="E15" s="90">
        <f>'Gols encaixats'!E15</f>
        <v>0</v>
      </c>
      <c r="F15" s="66">
        <f>'Gols encaixats'!F15</f>
        <v>0</v>
      </c>
      <c r="G15" s="92">
        <f>'Gols encaixats'!G15</f>
        <v>0</v>
      </c>
      <c r="H15" s="10">
        <f t="shared" si="0"/>
        <v>0</v>
      </c>
      <c r="I15" s="214">
        <v>13</v>
      </c>
    </row>
    <row r="16" spans="1:9">
      <c r="A16" s="65" t="str">
        <f>'Gols marcats'!A16</f>
        <v>Villena</v>
      </c>
      <c r="B16" s="112">
        <f>'Gols encaixats'!B16</f>
        <v>0</v>
      </c>
      <c r="C16" s="66">
        <f>'Gols encaixats'!C16</f>
        <v>0</v>
      </c>
      <c r="D16" s="91">
        <f>'Gols encaixats'!D16</f>
        <v>0</v>
      </c>
      <c r="E16" s="90">
        <f>'Gols encaixats'!E16</f>
        <v>0</v>
      </c>
      <c r="F16" s="66">
        <f>'Gols encaixats'!F16</f>
        <v>0</v>
      </c>
      <c r="G16" s="92">
        <f>'Gols encaixats'!G16</f>
        <v>0</v>
      </c>
      <c r="H16" s="10">
        <f t="shared" si="0"/>
        <v>0</v>
      </c>
      <c r="I16" s="214">
        <v>14</v>
      </c>
    </row>
    <row r="17" spans="1:9">
      <c r="A17" s="65" t="str">
        <f>'Gols marcats'!A17</f>
        <v>Crevillent</v>
      </c>
      <c r="B17" s="112">
        <f>'Gols encaixats'!B17</f>
        <v>0</v>
      </c>
      <c r="C17" s="66">
        <f>'Gols encaixats'!C17</f>
        <v>0</v>
      </c>
      <c r="D17" s="91">
        <f>'Gols encaixats'!D17</f>
        <v>0</v>
      </c>
      <c r="E17" s="90">
        <f>'Gols encaixats'!E17</f>
        <v>0</v>
      </c>
      <c r="F17" s="66">
        <f>'Gols encaixats'!F17</f>
        <v>0</v>
      </c>
      <c r="G17" s="92">
        <f>'Gols encaixats'!G17</f>
        <v>0</v>
      </c>
      <c r="H17" s="10">
        <f t="shared" si="0"/>
        <v>0</v>
      </c>
      <c r="I17" s="214">
        <v>15</v>
      </c>
    </row>
    <row r="18" spans="1:9">
      <c r="A18" s="65" t="str">
        <f>'Gols marcats'!A18</f>
        <v>Saguntí</v>
      </c>
      <c r="B18" s="112">
        <f>'Gols encaixats'!B18</f>
        <v>0</v>
      </c>
      <c r="C18" s="66">
        <f>'Gols encaixats'!C18</f>
        <v>0</v>
      </c>
      <c r="D18" s="91">
        <f>'Gols encaixats'!D18</f>
        <v>0</v>
      </c>
      <c r="E18" s="90">
        <f>'Gols encaixats'!E18</f>
        <v>0</v>
      </c>
      <c r="F18" s="66">
        <f>'Gols encaixats'!F18</f>
        <v>0</v>
      </c>
      <c r="G18" s="92">
        <f>'Gols encaixats'!G18</f>
        <v>0</v>
      </c>
      <c r="H18" s="10">
        <f t="shared" si="0"/>
        <v>0</v>
      </c>
      <c r="I18" s="214">
        <v>16</v>
      </c>
    </row>
    <row r="19" spans="1:9">
      <c r="A19" s="65" t="str">
        <f>'Gols marcats'!A19</f>
        <v>Xàbia</v>
      </c>
      <c r="B19" s="112">
        <f>'Gols encaixats'!B19</f>
        <v>0</v>
      </c>
      <c r="C19" s="66">
        <f>'Gols encaixats'!C19</f>
        <v>0</v>
      </c>
      <c r="D19" s="91">
        <f>'Gols encaixats'!D19</f>
        <v>0</v>
      </c>
      <c r="E19" s="90">
        <f>'Gols encaixats'!E19</f>
        <v>0</v>
      </c>
      <c r="F19" s="66">
        <f>'Gols encaixats'!F19</f>
        <v>0</v>
      </c>
      <c r="G19" s="92">
        <f>'Gols encaixats'!G19</f>
        <v>0</v>
      </c>
      <c r="H19" s="10">
        <f t="shared" si="0"/>
        <v>0</v>
      </c>
      <c r="I19" s="214">
        <v>17</v>
      </c>
    </row>
    <row r="20" spans="1:9">
      <c r="A20" s="65" t="str">
        <f>'Gols marcats'!A20</f>
        <v>Calp</v>
      </c>
      <c r="B20" s="112">
        <f>'Gols encaixats'!B20</f>
        <v>0</v>
      </c>
      <c r="C20" s="66">
        <f>'Gols encaixats'!C20</f>
        <v>0</v>
      </c>
      <c r="D20" s="91">
        <f>'Gols encaixats'!D20</f>
        <v>0</v>
      </c>
      <c r="E20" s="90">
        <f>'Gols encaixats'!E20</f>
        <v>0</v>
      </c>
      <c r="F20" s="66">
        <f>'Gols encaixats'!F20</f>
        <v>0</v>
      </c>
      <c r="G20" s="92">
        <f>'Gols encaixats'!G20</f>
        <v>0</v>
      </c>
      <c r="H20" s="10">
        <f t="shared" si="0"/>
        <v>0</v>
      </c>
      <c r="I20" s="214">
        <v>18</v>
      </c>
    </row>
    <row r="21" spans="1:9">
      <c r="A21" s="65" t="str">
        <f>'Gols marcats'!A21</f>
        <v>Torrent</v>
      </c>
      <c r="B21" s="112">
        <f>'Gols encaixats'!B21</f>
        <v>0</v>
      </c>
      <c r="C21" s="66">
        <f>'Gols encaixats'!C21</f>
        <v>0</v>
      </c>
      <c r="D21" s="91">
        <f>'Gols encaixats'!D21</f>
        <v>0</v>
      </c>
      <c r="E21" s="90">
        <f>'Gols encaixats'!E21</f>
        <v>0</v>
      </c>
      <c r="F21" s="66">
        <f>'Gols encaixats'!F21</f>
        <v>0</v>
      </c>
      <c r="G21" s="92">
        <f>'Gols encaixats'!G21</f>
        <v>0</v>
      </c>
      <c r="H21" s="10">
        <f t="shared" si="0"/>
        <v>0</v>
      </c>
      <c r="I21" s="214">
        <v>19</v>
      </c>
    </row>
    <row r="22" spans="1:9">
      <c r="A22" s="65" t="str">
        <f>'Gols marcats'!A22</f>
        <v>Alaquàs</v>
      </c>
      <c r="B22" s="112">
        <f>'Gols encaixats'!B22</f>
        <v>0</v>
      </c>
      <c r="C22" s="66">
        <f>'Gols encaixats'!C22</f>
        <v>0</v>
      </c>
      <c r="D22" s="91">
        <f>'Gols encaixats'!D22</f>
        <v>0</v>
      </c>
      <c r="E22" s="90">
        <f>'Gols encaixats'!E22</f>
        <v>0</v>
      </c>
      <c r="F22" s="66">
        <f>'Gols encaixats'!F22</f>
        <v>0</v>
      </c>
      <c r="G22" s="92">
        <f>'Gols encaixats'!G22</f>
        <v>0</v>
      </c>
      <c r="H22" s="10">
        <f t="shared" si="0"/>
        <v>0</v>
      </c>
      <c r="I22" s="214">
        <v>20</v>
      </c>
    </row>
    <row r="23" spans="1:9">
      <c r="A23" s="65" t="str">
        <f>'Gols marcats'!A23</f>
        <v>Pinós</v>
      </c>
      <c r="B23" s="112">
        <f>'Gols encaixats'!B23</f>
        <v>0</v>
      </c>
      <c r="C23" s="66">
        <f>'Gols encaixats'!C23</f>
        <v>0</v>
      </c>
      <c r="D23" s="91">
        <f>'Gols encaixats'!D23</f>
        <v>0</v>
      </c>
      <c r="E23" s="90">
        <f>'Gols encaixats'!E23</f>
        <v>0</v>
      </c>
      <c r="F23" s="66">
        <f>'Gols encaixats'!F23</f>
        <v>0</v>
      </c>
      <c r="G23" s="92">
        <f>'Gols encaixats'!G23</f>
        <v>0</v>
      </c>
      <c r="H23" s="10">
        <f t="shared" si="0"/>
        <v>0</v>
      </c>
      <c r="I23" s="214">
        <v>21</v>
      </c>
    </row>
    <row r="24" spans="1:9">
      <c r="A24" s="65" t="str">
        <f>'Gols marcats'!A24</f>
        <v>Gandia</v>
      </c>
      <c r="B24" s="112">
        <f>'Gols encaixats'!B24</f>
        <v>0</v>
      </c>
      <c r="C24" s="66">
        <f>'Gols encaixats'!C24</f>
        <v>0</v>
      </c>
      <c r="D24" s="91">
        <f>'Gols encaixats'!D24</f>
        <v>0</v>
      </c>
      <c r="E24" s="90">
        <f>'Gols encaixats'!E24</f>
        <v>0</v>
      </c>
      <c r="F24" s="66">
        <f>'Gols encaixats'!F24</f>
        <v>0</v>
      </c>
      <c r="G24" s="92">
        <f>'Gols encaixats'!G24</f>
        <v>0</v>
      </c>
      <c r="H24" s="10">
        <f t="shared" si="0"/>
        <v>0</v>
      </c>
      <c r="I24" s="214">
        <v>22</v>
      </c>
    </row>
    <row r="25" spans="1:9">
      <c r="A25" s="65" t="str">
        <f>'Gols marcats'!A25</f>
        <v>Carcaixent</v>
      </c>
      <c r="B25" s="112">
        <f>'Gols encaixats'!B25</f>
        <v>0</v>
      </c>
      <c r="C25" s="66">
        <f>'Gols encaixats'!C25</f>
        <v>0</v>
      </c>
      <c r="D25" s="91">
        <f>'Gols encaixats'!D25</f>
        <v>0</v>
      </c>
      <c r="E25" s="90">
        <f>'Gols encaixats'!E25</f>
        <v>0</v>
      </c>
      <c r="F25" s="66">
        <f>'Gols encaixats'!F25</f>
        <v>0</v>
      </c>
      <c r="G25" s="92">
        <f>'Gols encaixats'!G25</f>
        <v>0</v>
      </c>
      <c r="H25" s="10">
        <f t="shared" si="0"/>
        <v>0</v>
      </c>
      <c r="I25" s="214">
        <v>23</v>
      </c>
    </row>
    <row r="26" spans="1:9">
      <c r="A26" s="65" t="str">
        <f>'Gols marcats'!A26</f>
        <v>Picassent</v>
      </c>
      <c r="B26" s="112">
        <f>'Gols encaixats'!B26</f>
        <v>0</v>
      </c>
      <c r="C26" s="66">
        <f>'Gols encaixats'!C26</f>
        <v>0</v>
      </c>
      <c r="D26" s="91">
        <f>'Gols encaixats'!D26</f>
        <v>0</v>
      </c>
      <c r="E26" s="90">
        <f>'Gols encaixats'!E26</f>
        <v>0</v>
      </c>
      <c r="F26" s="66">
        <f>'Gols encaixats'!F26</f>
        <v>0</v>
      </c>
      <c r="G26" s="92">
        <f>'Gols encaixats'!G26</f>
        <v>0</v>
      </c>
      <c r="H26" s="10">
        <f t="shared" si="0"/>
        <v>0</v>
      </c>
      <c r="I26" s="214">
        <v>24</v>
      </c>
    </row>
    <row r="27" spans="1:9">
      <c r="A27" s="65" t="str">
        <f>'Gols marcats'!A27</f>
        <v>Mutxamel</v>
      </c>
      <c r="B27" s="112">
        <f>'Gols encaixats'!B27</f>
        <v>0</v>
      </c>
      <c r="C27" s="66">
        <f>'Gols encaixats'!C27</f>
        <v>0</v>
      </c>
      <c r="D27" s="91">
        <f>'Gols encaixats'!D27</f>
        <v>0</v>
      </c>
      <c r="E27" s="90">
        <f>'Gols encaixats'!E27</f>
        <v>0</v>
      </c>
      <c r="F27" s="66">
        <f>'Gols encaixats'!F27</f>
        <v>0</v>
      </c>
      <c r="G27" s="92">
        <f>'Gols encaixats'!G27</f>
        <v>0</v>
      </c>
      <c r="H27" s="10">
        <f t="shared" si="0"/>
        <v>0</v>
      </c>
      <c r="I27" s="214">
        <v>25</v>
      </c>
    </row>
    <row r="28" spans="1:9">
      <c r="A28" s="65" t="str">
        <f>'Gols marcats'!A28</f>
        <v>Eldenc</v>
      </c>
      <c r="B28" s="112">
        <f>'Gols encaixats'!B28</f>
        <v>0</v>
      </c>
      <c r="C28" s="66">
        <f>'Gols encaixats'!C28</f>
        <v>0</v>
      </c>
      <c r="D28" s="91">
        <f>'Gols encaixats'!D28</f>
        <v>0</v>
      </c>
      <c r="E28" s="90">
        <f>'Gols encaixats'!E28</f>
        <v>0</v>
      </c>
      <c r="F28" s="66">
        <f>'Gols encaixats'!F28</f>
        <v>0</v>
      </c>
      <c r="G28" s="92">
        <f>'Gols encaixats'!G28</f>
        <v>0</v>
      </c>
      <c r="H28" s="10">
        <f t="shared" si="0"/>
        <v>0</v>
      </c>
      <c r="I28" s="214">
        <v>26</v>
      </c>
    </row>
    <row r="29" spans="1:9">
      <c r="A29" s="65" t="str">
        <f>'Gols marcats'!A29</f>
        <v>Sueca</v>
      </c>
      <c r="B29" s="112">
        <f>'Gols encaixats'!B29</f>
        <v>0</v>
      </c>
      <c r="C29" s="66">
        <f>'Gols encaixats'!C29</f>
        <v>0</v>
      </c>
      <c r="D29" s="91">
        <f>'Gols encaixats'!D29</f>
        <v>0</v>
      </c>
      <c r="E29" s="90">
        <f>'Gols encaixats'!E29</f>
        <v>0</v>
      </c>
      <c r="F29" s="66">
        <f>'Gols encaixats'!F29</f>
        <v>0</v>
      </c>
      <c r="G29" s="92">
        <f>'Gols encaixats'!G29</f>
        <v>0</v>
      </c>
      <c r="H29" s="10">
        <f t="shared" si="0"/>
        <v>0</v>
      </c>
      <c r="I29" s="214">
        <v>27</v>
      </c>
    </row>
    <row r="30" spans="1:9">
      <c r="A30" s="65" t="str">
        <f>'Gols marcats'!A30</f>
        <v>Alberic</v>
      </c>
      <c r="B30" s="112">
        <f>'Gols encaixats'!B30</f>
        <v>0</v>
      </c>
      <c r="C30" s="66">
        <f>'Gols encaixats'!C30</f>
        <v>0</v>
      </c>
      <c r="D30" s="91">
        <f>'Gols encaixats'!D30</f>
        <v>0</v>
      </c>
      <c r="E30" s="90">
        <f>'Gols encaixats'!E30</f>
        <v>0</v>
      </c>
      <c r="F30" s="66">
        <f>'Gols encaixats'!F30</f>
        <v>0</v>
      </c>
      <c r="G30" s="92">
        <f>'Gols encaixats'!G30</f>
        <v>0</v>
      </c>
      <c r="H30" s="10">
        <f t="shared" si="0"/>
        <v>0</v>
      </c>
      <c r="I30" s="214">
        <v>28</v>
      </c>
    </row>
    <row r="31" spans="1:9">
      <c r="A31" s="65" t="str">
        <f>'Gols marcats'!A31</f>
        <v>Ontinyent</v>
      </c>
      <c r="B31" s="112">
        <f>'Gols encaixats'!B31</f>
        <v>0</v>
      </c>
      <c r="C31" s="66">
        <f>'Gols encaixats'!C31</f>
        <v>0</v>
      </c>
      <c r="D31" s="91">
        <f>'Gols encaixats'!D31</f>
        <v>0</v>
      </c>
      <c r="E31" s="90">
        <f>'Gols encaixats'!E31</f>
        <v>0</v>
      </c>
      <c r="F31" s="66">
        <f>'Gols encaixats'!F31</f>
        <v>0</v>
      </c>
      <c r="G31" s="92">
        <f>'Gols encaixats'!G31</f>
        <v>0</v>
      </c>
      <c r="H31" s="10">
        <f t="shared" si="0"/>
        <v>0</v>
      </c>
      <c r="I31" s="214">
        <v>29</v>
      </c>
    </row>
    <row r="32" spans="1:9">
      <c r="A32" s="65" t="str">
        <f>'Gols marcats'!A32</f>
        <v>Foios</v>
      </c>
      <c r="B32" s="112">
        <f>'Gols encaixats'!B32</f>
        <v>0</v>
      </c>
      <c r="C32" s="66">
        <f>'Gols encaixats'!C32</f>
        <v>0</v>
      </c>
      <c r="D32" s="91">
        <f>'Gols encaixats'!D32</f>
        <v>0</v>
      </c>
      <c r="E32" s="90">
        <f>'Gols encaixats'!E32</f>
        <v>0</v>
      </c>
      <c r="F32" s="66">
        <f>'Gols encaixats'!F32</f>
        <v>0</v>
      </c>
      <c r="G32" s="92">
        <f>'Gols encaixats'!G32</f>
        <v>0</v>
      </c>
      <c r="H32" s="10">
        <f t="shared" si="0"/>
        <v>0</v>
      </c>
      <c r="I32" s="214">
        <v>30</v>
      </c>
    </row>
    <row r="33" spans="1:9">
      <c r="A33" s="65" t="str">
        <f>'Gols marcats'!A33</f>
        <v>Benicarló</v>
      </c>
      <c r="B33" s="112">
        <f>'Gols encaixats'!B33</f>
        <v>0</v>
      </c>
      <c r="C33" s="66">
        <f>'Gols encaixats'!C33</f>
        <v>0</v>
      </c>
      <c r="D33" s="91">
        <f>'Gols encaixats'!D33</f>
        <v>0</v>
      </c>
      <c r="E33" s="90">
        <f>'Gols encaixats'!E33</f>
        <v>0</v>
      </c>
      <c r="F33" s="66">
        <f>'Gols encaixats'!F33</f>
        <v>0</v>
      </c>
      <c r="G33" s="92">
        <f>'Gols encaixats'!G33</f>
        <v>0</v>
      </c>
      <c r="H33" s="10">
        <f t="shared" si="0"/>
        <v>0</v>
      </c>
      <c r="I33" s="214">
        <v>31</v>
      </c>
    </row>
    <row r="34" spans="1:9">
      <c r="A34" s="65" t="str">
        <f>'Gols marcats'!A34</f>
        <v>Oliva</v>
      </c>
      <c r="B34" s="112">
        <f>'Gols encaixats'!B34</f>
        <v>0</v>
      </c>
      <c r="C34" s="66">
        <f>'Gols encaixats'!C34</f>
        <v>0</v>
      </c>
      <c r="D34" s="91">
        <f>'Gols encaixats'!D34</f>
        <v>0</v>
      </c>
      <c r="E34" s="90">
        <f>'Gols encaixats'!E34</f>
        <v>0</v>
      </c>
      <c r="F34" s="66">
        <f>'Gols encaixats'!F34</f>
        <v>0</v>
      </c>
      <c r="G34" s="92">
        <f>'Gols encaixats'!G34</f>
        <v>0</v>
      </c>
      <c r="H34" s="10">
        <f t="shared" si="0"/>
        <v>0</v>
      </c>
      <c r="I34" s="214">
        <v>32</v>
      </c>
    </row>
    <row r="35" spans="1:9">
      <c r="A35" s="65" t="str">
        <f>'Gols marcats'!A35</f>
        <v>Villena</v>
      </c>
      <c r="B35" s="112">
        <f>'Gols encaixats'!B35</f>
        <v>0</v>
      </c>
      <c r="C35" s="66">
        <f>'Gols encaixats'!C35</f>
        <v>0</v>
      </c>
      <c r="D35" s="91">
        <f>'Gols encaixats'!D35</f>
        <v>0</v>
      </c>
      <c r="E35" s="90">
        <f>'Gols encaixats'!E35</f>
        <v>0</v>
      </c>
      <c r="F35" s="66">
        <f>'Gols encaixats'!F35</f>
        <v>0</v>
      </c>
      <c r="G35" s="92">
        <f>'Gols encaixats'!G35</f>
        <v>0</v>
      </c>
      <c r="H35" s="10">
        <f t="shared" si="0"/>
        <v>0</v>
      </c>
      <c r="I35" s="214">
        <v>33</v>
      </c>
    </row>
    <row r="36" spans="1:9">
      <c r="A36" s="65" t="str">
        <f>'Gols marcats'!A36</f>
        <v>Crevillent</v>
      </c>
      <c r="B36" s="112">
        <f>'Gols encaixats'!B36</f>
        <v>0</v>
      </c>
      <c r="C36" s="66">
        <f>'Gols encaixats'!C36</f>
        <v>0</v>
      </c>
      <c r="D36" s="91">
        <f>'Gols encaixats'!D36</f>
        <v>0</v>
      </c>
      <c r="E36" s="90">
        <f>'Gols encaixats'!E36</f>
        <v>0</v>
      </c>
      <c r="F36" s="66">
        <f>'Gols encaixats'!F36</f>
        <v>0</v>
      </c>
      <c r="G36" s="92">
        <f>'Gols encaixats'!G36</f>
        <v>0</v>
      </c>
      <c r="H36" s="10">
        <f t="shared" si="0"/>
        <v>0</v>
      </c>
      <c r="I36" s="214">
        <v>34</v>
      </c>
    </row>
    <row r="37" spans="1:9">
      <c r="A37" s="65" t="str">
        <f>'Gols marcats'!A37</f>
        <v>Saguntí</v>
      </c>
      <c r="B37" s="112">
        <f>'Gols encaixats'!B37</f>
        <v>0</v>
      </c>
      <c r="C37" s="66">
        <f>'Gols encaixats'!C37</f>
        <v>0</v>
      </c>
      <c r="D37" s="91">
        <f>'Gols encaixats'!D37</f>
        <v>0</v>
      </c>
      <c r="E37" s="90">
        <f>'Gols encaixats'!E37</f>
        <v>0</v>
      </c>
      <c r="F37" s="66">
        <f>'Gols encaixats'!F37</f>
        <v>0</v>
      </c>
      <c r="G37" s="92">
        <f>'Gols encaixats'!G37</f>
        <v>0</v>
      </c>
      <c r="H37" s="10">
        <f t="shared" si="0"/>
        <v>0</v>
      </c>
      <c r="I37" s="214">
        <v>35</v>
      </c>
    </row>
    <row r="38" spans="1:9">
      <c r="A38" s="65" t="str">
        <f>'Gols marcats'!A38</f>
        <v>Xàbia</v>
      </c>
      <c r="B38" s="112">
        <f>'Gols encaixats'!B38</f>
        <v>0</v>
      </c>
      <c r="C38" s="66">
        <f>'Gols encaixats'!C38</f>
        <v>0</v>
      </c>
      <c r="D38" s="91">
        <f>'Gols encaixats'!D38</f>
        <v>0</v>
      </c>
      <c r="E38" s="90">
        <f>'Gols encaixats'!E38</f>
        <v>0</v>
      </c>
      <c r="F38" s="66">
        <f>'Gols encaixats'!F38</f>
        <v>0</v>
      </c>
      <c r="G38" s="92">
        <f>'Gols encaixats'!G38</f>
        <v>0</v>
      </c>
      <c r="H38" s="10">
        <f t="shared" si="0"/>
        <v>0</v>
      </c>
      <c r="I38" s="214">
        <v>36</v>
      </c>
    </row>
    <row r="39" spans="1:9" ht="12" customHeight="1">
      <c r="A39" s="65" t="str">
        <f>'Gols marcats'!A39</f>
        <v>Calp</v>
      </c>
      <c r="B39" s="112">
        <f>'Gols encaixats'!B39</f>
        <v>0</v>
      </c>
      <c r="C39" s="66">
        <f>'Gols encaixats'!C39</f>
        <v>0</v>
      </c>
      <c r="D39" s="91">
        <f>'Gols encaixats'!D39</f>
        <v>0</v>
      </c>
      <c r="E39" s="90">
        <f>'Gols encaixats'!E39</f>
        <v>0</v>
      </c>
      <c r="F39" s="66">
        <f>'Gols encaixats'!F39</f>
        <v>0</v>
      </c>
      <c r="G39" s="92">
        <f>'Gols encaixats'!G39</f>
        <v>0</v>
      </c>
      <c r="H39" s="10">
        <f t="shared" si="0"/>
        <v>0</v>
      </c>
      <c r="I39" s="214">
        <v>37</v>
      </c>
    </row>
    <row r="40" spans="1:9">
      <c r="A40" s="65" t="str">
        <f>'Gols marcats'!A40</f>
        <v>Torrent</v>
      </c>
      <c r="B40" s="112">
        <f>'Gols encaixats'!B40</f>
        <v>0</v>
      </c>
      <c r="C40" s="66">
        <f>'Gols encaixats'!C40</f>
        <v>0</v>
      </c>
      <c r="D40" s="91">
        <f>'Gols encaixats'!D40</f>
        <v>0</v>
      </c>
      <c r="E40" s="90">
        <f>'Gols encaixats'!E40</f>
        <v>0</v>
      </c>
      <c r="F40" s="66">
        <f>'Gols encaixats'!F40</f>
        <v>0</v>
      </c>
      <c r="G40" s="92">
        <f>'Gols encaixats'!G40</f>
        <v>0</v>
      </c>
      <c r="H40" s="10">
        <f t="shared" si="0"/>
        <v>0</v>
      </c>
      <c r="I40" s="214">
        <v>38</v>
      </c>
    </row>
    <row r="41" spans="1:9">
      <c r="A41" s="65">
        <f>'Gols marcats'!A41</f>
        <v>0</v>
      </c>
      <c r="B41" s="112">
        <f>'Gols encaixats'!B41</f>
        <v>0</v>
      </c>
      <c r="C41" s="66">
        <f>'Gols encaixats'!C41</f>
        <v>0</v>
      </c>
      <c r="D41" s="91">
        <f>'Gols encaixats'!D41</f>
        <v>0</v>
      </c>
      <c r="E41" s="90">
        <f>'Gols encaixats'!E41</f>
        <v>0</v>
      </c>
      <c r="F41" s="66">
        <f>'Gols encaixats'!F41</f>
        <v>0</v>
      </c>
      <c r="G41" s="92">
        <f>'Gols encaixats'!G41</f>
        <v>0</v>
      </c>
      <c r="H41" s="10">
        <f t="shared" si="0"/>
        <v>0</v>
      </c>
      <c r="I41" s="214">
        <v>39</v>
      </c>
    </row>
    <row r="42" spans="1:9">
      <c r="A42" s="65">
        <f>'Gols marcats'!A42</f>
        <v>0</v>
      </c>
      <c r="B42" s="112">
        <f>'Gols encaixats'!B42</f>
        <v>0</v>
      </c>
      <c r="C42" s="66">
        <f>'Gols encaixats'!C42</f>
        <v>0</v>
      </c>
      <c r="D42" s="91">
        <f>'Gols encaixats'!D42</f>
        <v>0</v>
      </c>
      <c r="E42" s="90">
        <f>'Gols encaixats'!E42</f>
        <v>0</v>
      </c>
      <c r="F42" s="66">
        <f>'Gols encaixats'!F42</f>
        <v>0</v>
      </c>
      <c r="G42" s="92">
        <f>'Gols encaixats'!G42</f>
        <v>0</v>
      </c>
      <c r="H42" s="10">
        <f t="shared" si="0"/>
        <v>0</v>
      </c>
      <c r="I42" s="214">
        <v>40</v>
      </c>
    </row>
    <row r="43" spans="1:9">
      <c r="A43" s="65">
        <f>'Gols marcats'!A43</f>
        <v>0</v>
      </c>
      <c r="B43" s="112">
        <f>'Gols encaixats'!B43</f>
        <v>0</v>
      </c>
      <c r="C43" s="66">
        <f>'Gols encaixats'!C43</f>
        <v>0</v>
      </c>
      <c r="D43" s="91">
        <f>'Gols encaixats'!D43</f>
        <v>0</v>
      </c>
      <c r="E43" s="90">
        <f>'Gols encaixats'!E43</f>
        <v>0</v>
      </c>
      <c r="F43" s="66">
        <f>'Gols encaixats'!F43</f>
        <v>0</v>
      </c>
      <c r="G43" s="92">
        <f>'Gols encaixats'!G43</f>
        <v>0</v>
      </c>
      <c r="H43" s="10">
        <f t="shared" si="0"/>
        <v>0</v>
      </c>
      <c r="I43" s="214">
        <v>41</v>
      </c>
    </row>
    <row r="44" spans="1:9">
      <c r="A44" s="65">
        <f>'Gols marcats'!A44</f>
        <v>0</v>
      </c>
      <c r="B44" s="112">
        <f>'Gols encaixats'!B44</f>
        <v>0</v>
      </c>
      <c r="C44" s="66">
        <f>'Gols encaixats'!C44</f>
        <v>0</v>
      </c>
      <c r="D44" s="91">
        <f>'Gols encaixats'!D44</f>
        <v>0</v>
      </c>
      <c r="E44" s="90">
        <f>'Gols encaixats'!E44</f>
        <v>0</v>
      </c>
      <c r="F44" s="66">
        <f>'Gols encaixats'!F44</f>
        <v>0</v>
      </c>
      <c r="G44" s="92">
        <f>'Gols encaixats'!G44</f>
        <v>0</v>
      </c>
      <c r="H44" s="10">
        <f t="shared" si="0"/>
        <v>0</v>
      </c>
      <c r="I44" s="214">
        <v>42</v>
      </c>
    </row>
    <row r="45" spans="1:9">
      <c r="A45" s="65">
        <f>'Gols marcats'!A45</f>
        <v>0</v>
      </c>
      <c r="B45" s="112">
        <f>'Gols encaixats'!B45</f>
        <v>0</v>
      </c>
      <c r="C45" s="66">
        <f>'Gols encaixats'!C45</f>
        <v>0</v>
      </c>
      <c r="D45" s="91">
        <f>'Gols encaixats'!D45</f>
        <v>0</v>
      </c>
      <c r="E45" s="90">
        <f>'Gols encaixats'!E45</f>
        <v>0</v>
      </c>
      <c r="F45" s="66">
        <f>'Gols encaixats'!F45</f>
        <v>0</v>
      </c>
      <c r="G45" s="92">
        <f>'Gols encaixats'!G45</f>
        <v>0</v>
      </c>
      <c r="H45" s="10">
        <f t="shared" si="0"/>
        <v>0</v>
      </c>
      <c r="I45" s="214">
        <v>1</v>
      </c>
    </row>
    <row r="46" spans="1:9">
      <c r="A46" s="65">
        <f>'Gols marcats'!A46</f>
        <v>0</v>
      </c>
      <c r="B46" s="112">
        <f>'Gols encaixats'!B46</f>
        <v>0</v>
      </c>
      <c r="C46" s="66">
        <f>'Gols encaixats'!C46</f>
        <v>0</v>
      </c>
      <c r="D46" s="91">
        <f>'Gols encaixats'!D46</f>
        <v>0</v>
      </c>
      <c r="E46" s="90">
        <f>'Gols encaixats'!E46</f>
        <v>0</v>
      </c>
      <c r="F46" s="66">
        <f>'Gols encaixats'!F46</f>
        <v>0</v>
      </c>
      <c r="G46" s="92">
        <f>'Gols encaixats'!G46</f>
        <v>0</v>
      </c>
      <c r="H46" s="10">
        <f t="shared" si="0"/>
        <v>0</v>
      </c>
      <c r="I46" s="214">
        <v>2</v>
      </c>
    </row>
    <row r="47" spans="1:9">
      <c r="A47" s="65">
        <f>'Gols marcats'!A47</f>
        <v>0</v>
      </c>
      <c r="B47" s="112">
        <f>'Gols encaixats'!B47</f>
        <v>0</v>
      </c>
      <c r="C47" s="66">
        <f>'Gols encaixats'!C47</f>
        <v>0</v>
      </c>
      <c r="D47" s="91">
        <f>'Gols encaixats'!D47</f>
        <v>0</v>
      </c>
      <c r="E47" s="90">
        <f>'Gols encaixats'!E47</f>
        <v>0</v>
      </c>
      <c r="F47" s="66">
        <f>'Gols encaixats'!F47</f>
        <v>0</v>
      </c>
      <c r="G47" s="92">
        <f>'Gols encaixats'!G47</f>
        <v>0</v>
      </c>
      <c r="H47" s="10">
        <f t="shared" si="0"/>
        <v>0</v>
      </c>
      <c r="I47" s="214">
        <v>3</v>
      </c>
    </row>
    <row r="48" spans="1:9">
      <c r="A48" s="65" t="str">
        <f>'Gols marcats'!A48</f>
        <v>Alaquàs</v>
      </c>
      <c r="B48" s="112">
        <f>'Gols encaixats'!B48</f>
        <v>0</v>
      </c>
      <c r="C48" s="66">
        <f>'Gols encaixats'!C48</f>
        <v>0</v>
      </c>
      <c r="D48" s="91">
        <f>'Gols encaixats'!D48</f>
        <v>0</v>
      </c>
      <c r="E48" s="90">
        <f>'Gols encaixats'!E48</f>
        <v>0</v>
      </c>
      <c r="F48" s="66">
        <f>'Gols encaixats'!F48</f>
        <v>0</v>
      </c>
      <c r="G48" s="92">
        <f>'Gols encaixats'!G48</f>
        <v>0</v>
      </c>
      <c r="H48" s="10">
        <f t="shared" si="0"/>
        <v>0</v>
      </c>
      <c r="I48" s="214">
        <v>4</v>
      </c>
    </row>
    <row r="49" spans="1:14">
      <c r="A49" s="65" t="str">
        <f>'Gols marcats'!A49</f>
        <v>Pinós</v>
      </c>
      <c r="B49" s="112">
        <f>'Gols encaixats'!B49</f>
        <v>0</v>
      </c>
      <c r="C49" s="66">
        <f>'Gols encaixats'!C49</f>
        <v>0</v>
      </c>
      <c r="D49" s="91">
        <f>'Gols encaixats'!D49</f>
        <v>0</v>
      </c>
      <c r="E49" s="90">
        <f>'Gols encaixats'!E49</f>
        <v>0</v>
      </c>
      <c r="F49" s="66">
        <f>'Gols encaixats'!F49</f>
        <v>0</v>
      </c>
      <c r="G49" s="92">
        <f>'Gols encaixats'!G49</f>
        <v>0</v>
      </c>
      <c r="H49" s="10">
        <f t="shared" si="0"/>
        <v>0</v>
      </c>
      <c r="I49" s="214">
        <v>5</v>
      </c>
    </row>
    <row r="50" spans="1:14" ht="13.5" thickBot="1">
      <c r="A50" s="65" t="str">
        <f>'Gols marcats'!A50</f>
        <v>Gandia</v>
      </c>
      <c r="B50" s="94">
        <f>'Gols encaixats'!B50</f>
        <v>0</v>
      </c>
      <c r="C50" s="66">
        <f>'Gols encaixats'!C50</f>
        <v>0</v>
      </c>
      <c r="D50" s="91">
        <f>'Gols encaixats'!D50</f>
        <v>0</v>
      </c>
      <c r="E50" s="90">
        <f>'Gols encaixats'!E50</f>
        <v>0</v>
      </c>
      <c r="F50" s="66">
        <f>'Gols encaixats'!F50</f>
        <v>0</v>
      </c>
      <c r="G50" s="92">
        <f>'Gols encaixats'!G50</f>
        <v>0</v>
      </c>
      <c r="H50" s="10">
        <f t="shared" si="0"/>
        <v>0</v>
      </c>
      <c r="I50" s="214">
        <v>6</v>
      </c>
    </row>
    <row r="51" spans="1:14" ht="14.25" thickTop="1" thickBot="1">
      <c r="A51" s="39" t="s">
        <v>37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0</v>
      </c>
      <c r="C53" s="56" t="e">
        <f>(B53/N53)</f>
        <v>#DIV/0!</v>
      </c>
      <c r="D53" s="35">
        <f>SUM(C3:C46)</f>
        <v>0</v>
      </c>
      <c r="E53" s="56" t="e">
        <f>(D53/N53)</f>
        <v>#DIV/0!</v>
      </c>
      <c r="F53" s="35">
        <f>SUM(D3:D46)</f>
        <v>0</v>
      </c>
      <c r="G53" s="57" t="e">
        <f>(F53/N53)</f>
        <v>#DIV/0!</v>
      </c>
      <c r="H53" s="55">
        <f>SUM(E3:E46)</f>
        <v>0</v>
      </c>
      <c r="I53" s="56" t="e">
        <f>(H53/N53)</f>
        <v>#DIV/0!</v>
      </c>
      <c r="J53" s="35">
        <f>SUM(F3:F46)</f>
        <v>0</v>
      </c>
      <c r="K53" s="56" t="e">
        <f>(J53/N53)</f>
        <v>#DIV/0!</v>
      </c>
      <c r="L53" s="35">
        <f>SUM(G3:G46)</f>
        <v>0</v>
      </c>
      <c r="M53" s="57" t="e">
        <f>(L53/N53)</f>
        <v>#DIV/0!</v>
      </c>
      <c r="N53" s="59">
        <f>SUM(H3:H50)</f>
        <v>0</v>
      </c>
    </row>
    <row r="54" spans="1:14" ht="13.5" thickTop="1"/>
    <row r="55" spans="1:14" s="61" customFormat="1">
      <c r="A55" s="60"/>
      <c r="B55" s="38"/>
      <c r="D55" s="38"/>
      <c r="F55" s="38"/>
      <c r="H55" s="38"/>
      <c r="J55" s="38"/>
      <c r="L55" s="38"/>
      <c r="M55" s="12"/>
      <c r="N55" s="62"/>
    </row>
    <row r="56" spans="1:14" s="61" customFormat="1">
      <c r="A56" s="9"/>
      <c r="B56" s="13"/>
      <c r="D56" s="13"/>
      <c r="F56" s="13"/>
      <c r="H56" s="13"/>
      <c r="J56" s="13"/>
      <c r="L56" s="13"/>
      <c r="M56" s="12"/>
    </row>
    <row r="57" spans="1:14" s="61" customFormat="1">
      <c r="A57" s="9"/>
      <c r="B57" s="12"/>
      <c r="C57" s="63"/>
      <c r="D57" s="12"/>
      <c r="E57" s="63"/>
      <c r="F57" s="12"/>
      <c r="G57" s="63"/>
      <c r="H57" s="12"/>
      <c r="I57" s="63"/>
      <c r="J57" s="12"/>
      <c r="K57" s="63"/>
      <c r="L57" s="12"/>
      <c r="M57" s="63"/>
      <c r="N57" s="9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"/>
  <sheetViews>
    <sheetView workbookViewId="0">
      <selection activeCell="AM2" sqref="AM2"/>
    </sheetView>
  </sheetViews>
  <sheetFormatPr baseColWidth="10" defaultRowHeight="12.75"/>
  <cols>
    <col min="1" max="1" width="12.7109375" customWidth="1"/>
    <col min="2" max="3" width="3" style="1" customWidth="1"/>
    <col min="4" max="4" width="3" style="1" bestFit="1" customWidth="1"/>
    <col min="5" max="7" width="3" style="1" customWidth="1"/>
    <col min="8" max="8" width="3" style="1" bestFit="1" customWidth="1"/>
    <col min="9" max="35" width="3" style="1" customWidth="1"/>
    <col min="36" max="39" width="3" style="1" bestFit="1" customWidth="1"/>
    <col min="40" max="43" width="3.140625" customWidth="1"/>
  </cols>
  <sheetData>
    <row r="1" spans="1:43" s="36" customFormat="1"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  <c r="H1" s="37">
        <v>7</v>
      </c>
      <c r="I1" s="37">
        <v>8</v>
      </c>
      <c r="J1" s="37">
        <v>9</v>
      </c>
      <c r="K1" s="37">
        <v>10</v>
      </c>
      <c r="L1" s="37">
        <v>11</v>
      </c>
      <c r="M1" s="37">
        <v>12</v>
      </c>
      <c r="N1" s="37">
        <v>13</v>
      </c>
      <c r="O1" s="37">
        <v>14</v>
      </c>
      <c r="P1" s="37">
        <v>15</v>
      </c>
      <c r="Q1" s="37">
        <v>16</v>
      </c>
      <c r="R1" s="37">
        <v>17</v>
      </c>
      <c r="S1" s="37">
        <v>18</v>
      </c>
      <c r="T1" s="37">
        <v>19</v>
      </c>
      <c r="U1" s="37">
        <v>20</v>
      </c>
      <c r="V1" s="37">
        <v>21</v>
      </c>
      <c r="W1" s="37">
        <v>22</v>
      </c>
      <c r="X1" s="37">
        <v>23</v>
      </c>
      <c r="Y1" s="37">
        <v>24</v>
      </c>
      <c r="Z1" s="37">
        <v>25</v>
      </c>
      <c r="AA1" s="37">
        <v>26</v>
      </c>
      <c r="AB1" s="37">
        <v>27</v>
      </c>
      <c r="AC1" s="37">
        <v>28</v>
      </c>
      <c r="AD1" s="37">
        <v>29</v>
      </c>
      <c r="AE1" s="37">
        <v>30</v>
      </c>
      <c r="AF1" s="37">
        <v>31</v>
      </c>
      <c r="AG1" s="37">
        <v>32</v>
      </c>
      <c r="AH1" s="37">
        <v>33</v>
      </c>
      <c r="AI1" s="37">
        <v>34</v>
      </c>
      <c r="AJ1" s="37">
        <v>35</v>
      </c>
      <c r="AK1" s="37">
        <v>36</v>
      </c>
      <c r="AL1" s="37">
        <v>37</v>
      </c>
      <c r="AM1" s="37">
        <v>38</v>
      </c>
      <c r="AN1" s="37">
        <v>39</v>
      </c>
      <c r="AO1" s="37">
        <v>40</v>
      </c>
      <c r="AP1" s="36">
        <v>41</v>
      </c>
      <c r="AQ1" s="36">
        <v>42</v>
      </c>
    </row>
    <row r="2" spans="1:43">
      <c r="A2" t="s">
        <v>32</v>
      </c>
      <c r="AM2" s="1">
        <v>14</v>
      </c>
      <c r="AN2" s="1"/>
      <c r="AO2" s="1"/>
      <c r="AP2" s="1"/>
      <c r="AQ2" s="1"/>
    </row>
    <row r="4" spans="1:43">
      <c r="A4" t="s">
        <v>52</v>
      </c>
    </row>
    <row r="5" spans="1:43">
      <c r="A5" t="s">
        <v>53</v>
      </c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U.E. ALZIRA</vt:lpstr>
      <vt:lpstr>Gols marcats</vt:lpstr>
      <vt:lpstr>Gols encaixats</vt:lpstr>
      <vt:lpstr>G.m.casa</vt:lpstr>
      <vt:lpstr>G.e.casa</vt:lpstr>
      <vt:lpstr>G.m.fora</vt:lpstr>
      <vt:lpstr>G.e.fora</vt:lpstr>
      <vt:lpstr>Classificacions</vt:lpstr>
      <vt:lpstr>Gr. class. 38</vt:lpstr>
      <vt:lpstr>Gr. Class. 42</vt:lpstr>
      <vt:lpstr>Gols marcats per quarts</vt:lpstr>
      <vt:lpstr>Gols encaixats per quarts</vt:lpstr>
      <vt:lpstr>Gols marcats per parts</vt:lpstr>
      <vt:lpstr>Gols marcats per terços</vt:lpstr>
      <vt:lpstr>Gols encaixats per parts</vt:lpstr>
      <vt:lpstr>Gols encaixats per terços</vt:lpstr>
      <vt:lpstr>'Gols marcats'!Área_de_impresión</vt:lpstr>
      <vt:lpstr>'U.E. ALZIRA'!Área_de_impresión</vt:lpstr>
    </vt:vector>
  </TitlesOfParts>
  <Company>Algezira Vídeo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Chordà i Argente</dc:creator>
  <cp:lastModifiedBy>Usuario</cp:lastModifiedBy>
  <cp:lastPrinted>2016-07-28T09:12:30Z</cp:lastPrinted>
  <dcterms:created xsi:type="dcterms:W3CDTF">1998-08-31T09:37:34Z</dcterms:created>
  <dcterms:modified xsi:type="dcterms:W3CDTF">2017-08-19T10:29:36Z</dcterms:modified>
</cp:coreProperties>
</file>